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120" yWindow="30" windowWidth="16980" windowHeight="9150"/>
  </bookViews>
  <sheets>
    <sheet name="Revenue Forecast" sheetId="1" r:id="rId1"/>
    <sheet name="Dashboard" sheetId="3" r:id="rId2"/>
    <sheet name="Readme" sheetId="5" r:id="rId3"/>
    <sheet name="Calculations" sheetId="2" r:id="rId4"/>
    <sheet name="PSW_Sheet" sheetId="4" state="veryHidden" r:id="rId5"/>
  </sheets>
  <definedNames>
    <definedName name="DB">'Revenue Forecast'!$B$4:$V$41</definedName>
    <definedName name="L_Categories">Calculations!$E$3:$E$15</definedName>
    <definedName name="L_Months">Calculations!$C$3:$C$15</definedName>
    <definedName name="LD_Categories">Calculations!$R$4:$R$16</definedName>
    <definedName name="LD_Months">Calculations!$C$18:$C$30</definedName>
    <definedName name="PSW_BACK_1" hidden="1">Dashboard!$AE$3</definedName>
    <definedName name="PSW_NEXT_0" hidden="1">'Revenue Forecast'!$U$2</definedName>
    <definedName name="PSWInput_0_0" hidden="1">'Revenue Forecast'!$F$6</definedName>
    <definedName name="PSWInput_0_1" hidden="1">'Revenue Forecast'!$F$7</definedName>
    <definedName name="PSWInput_0_10" hidden="1">'Revenue Forecast'!$F$16</definedName>
    <definedName name="PSWInput_0_100" hidden="1">'Revenue Forecast'!$B$34</definedName>
    <definedName name="PSWInput_0_101" hidden="1">'Revenue Forecast'!$B$35</definedName>
    <definedName name="PSWInput_0_102" hidden="1">'Revenue Forecast'!$B$36</definedName>
    <definedName name="PSWInput_0_103" hidden="1">'Revenue Forecast'!$B$37</definedName>
    <definedName name="PSWInput_0_104" hidden="1">'Revenue Forecast'!$B$38</definedName>
    <definedName name="PSWInput_0_105" hidden="1">'Revenue Forecast'!$B$39</definedName>
    <definedName name="PSWInput_0_106" hidden="1">'Revenue Forecast'!$B$40</definedName>
    <definedName name="PSWInput_0_107" hidden="1">'Revenue Forecast'!$B$41</definedName>
    <definedName name="PSWInput_0_108" hidden="1">'Revenue Forecast'!$I$6</definedName>
    <definedName name="PSWInput_0_109" hidden="1">'Revenue Forecast'!$L$6</definedName>
    <definedName name="PSWInput_0_11" hidden="1">'Revenue Forecast'!$F$17</definedName>
    <definedName name="PSWInput_0_110" hidden="1">'Revenue Forecast'!$O$6</definedName>
    <definedName name="PSWInput_0_111" hidden="1">'Revenue Forecast'!$I$7</definedName>
    <definedName name="PSWInput_0_112" hidden="1">'Revenue Forecast'!$L$7</definedName>
    <definedName name="PSWInput_0_113" hidden="1">'Revenue Forecast'!$O$7</definedName>
    <definedName name="PSWInput_0_114" hidden="1">'Revenue Forecast'!$I$8</definedName>
    <definedName name="PSWInput_0_115" hidden="1">'Revenue Forecast'!$L$8</definedName>
    <definedName name="PSWInput_0_116" hidden="1">'Revenue Forecast'!$O$8</definedName>
    <definedName name="PSWInput_0_117" hidden="1">'Revenue Forecast'!$I$9</definedName>
    <definedName name="PSWInput_0_118" hidden="1">'Revenue Forecast'!$L$9</definedName>
    <definedName name="PSWInput_0_119" hidden="1">'Revenue Forecast'!$O$9</definedName>
    <definedName name="PSWInput_0_12" hidden="1">'Revenue Forecast'!$F$18</definedName>
    <definedName name="PSWInput_0_120" hidden="1">'Revenue Forecast'!$I$10</definedName>
    <definedName name="PSWInput_0_121" hidden="1">'Revenue Forecast'!$L$10</definedName>
    <definedName name="PSWInput_0_122" hidden="1">'Revenue Forecast'!$O$10</definedName>
    <definedName name="PSWInput_0_123" hidden="1">'Revenue Forecast'!$I$11</definedName>
    <definedName name="PSWInput_0_124" hidden="1">'Revenue Forecast'!$L$11</definedName>
    <definedName name="PSWInput_0_125" hidden="1">'Revenue Forecast'!$O$11</definedName>
    <definedName name="PSWInput_0_126" hidden="1">'Revenue Forecast'!$I$12</definedName>
    <definedName name="PSWInput_0_127" hidden="1">'Revenue Forecast'!$L$12</definedName>
    <definedName name="PSWInput_0_128" hidden="1">'Revenue Forecast'!$O$12</definedName>
    <definedName name="PSWInput_0_129" hidden="1">'Revenue Forecast'!$I$13</definedName>
    <definedName name="PSWInput_0_13" hidden="1">'Revenue Forecast'!$F$19</definedName>
    <definedName name="PSWInput_0_130" hidden="1">'Revenue Forecast'!$L$13</definedName>
    <definedName name="PSWInput_0_131" hidden="1">'Revenue Forecast'!$O$13</definedName>
    <definedName name="PSWInput_0_132" hidden="1">'Revenue Forecast'!$I$14</definedName>
    <definedName name="PSWInput_0_133" hidden="1">'Revenue Forecast'!$L$14</definedName>
    <definedName name="PSWInput_0_134" hidden="1">'Revenue Forecast'!$O$14</definedName>
    <definedName name="PSWInput_0_135" hidden="1">'Revenue Forecast'!$I$15</definedName>
    <definedName name="PSWInput_0_136" hidden="1">'Revenue Forecast'!$L$15</definedName>
    <definedName name="PSWInput_0_137" hidden="1">'Revenue Forecast'!$O$15</definedName>
    <definedName name="PSWInput_0_138" hidden="1">'Revenue Forecast'!$I$16</definedName>
    <definedName name="PSWInput_0_139" hidden="1">'Revenue Forecast'!$L$16</definedName>
    <definedName name="PSWInput_0_14" hidden="1">'Revenue Forecast'!$F$20</definedName>
    <definedName name="PSWInput_0_140" hidden="1">'Revenue Forecast'!$O$16</definedName>
    <definedName name="PSWInput_0_141" hidden="1">'Revenue Forecast'!$I$17</definedName>
    <definedName name="PSWInput_0_142" hidden="1">'Revenue Forecast'!$L$17</definedName>
    <definedName name="PSWInput_0_143" hidden="1">'Revenue Forecast'!$O$17</definedName>
    <definedName name="PSWInput_0_144" hidden="1">'Revenue Forecast'!$I$18</definedName>
    <definedName name="PSWInput_0_145" hidden="1">'Revenue Forecast'!$L$18</definedName>
    <definedName name="PSWInput_0_146" hidden="1">'Revenue Forecast'!$O$18</definedName>
    <definedName name="PSWInput_0_147" hidden="1">'Revenue Forecast'!$I$19</definedName>
    <definedName name="PSWInput_0_148" hidden="1">'Revenue Forecast'!$L$19</definedName>
    <definedName name="PSWInput_0_149" hidden="1">'Revenue Forecast'!$O$19</definedName>
    <definedName name="PSWInput_0_15" hidden="1">'Revenue Forecast'!$F$21</definedName>
    <definedName name="PSWInput_0_150" hidden="1">'Revenue Forecast'!$I$20</definedName>
    <definedName name="PSWInput_0_151" hidden="1">'Revenue Forecast'!$L$20</definedName>
    <definedName name="PSWInput_0_152" hidden="1">'Revenue Forecast'!$O$20</definedName>
    <definedName name="PSWInput_0_153" hidden="1">'Revenue Forecast'!$I$21</definedName>
    <definedName name="PSWInput_0_154" hidden="1">'Revenue Forecast'!$L$21</definedName>
    <definedName name="PSWInput_0_155" hidden="1">'Revenue Forecast'!$O$21</definedName>
    <definedName name="PSWInput_0_156" hidden="1">'Revenue Forecast'!$I$22</definedName>
    <definedName name="PSWInput_0_157" hidden="1">'Revenue Forecast'!$L$22</definedName>
    <definedName name="PSWInput_0_158" hidden="1">'Revenue Forecast'!$O$22</definedName>
    <definedName name="PSWInput_0_159" hidden="1">'Revenue Forecast'!$I$23</definedName>
    <definedName name="PSWInput_0_16" hidden="1">'Revenue Forecast'!$F$22</definedName>
    <definedName name="PSWInput_0_160" hidden="1">'Revenue Forecast'!$L$23</definedName>
    <definedName name="PSWInput_0_161" hidden="1">'Revenue Forecast'!$O$23</definedName>
    <definedName name="PSWInput_0_162" hidden="1">'Revenue Forecast'!$I$24</definedName>
    <definedName name="PSWInput_0_163" hidden="1">'Revenue Forecast'!$L$24</definedName>
    <definedName name="PSWInput_0_164" hidden="1">'Revenue Forecast'!$O$24</definedName>
    <definedName name="PSWInput_0_165" hidden="1">'Revenue Forecast'!$I$25</definedName>
    <definedName name="PSWInput_0_166" hidden="1">'Revenue Forecast'!$L$25</definedName>
    <definedName name="PSWInput_0_167" hidden="1">'Revenue Forecast'!$O$25</definedName>
    <definedName name="PSWInput_0_168" hidden="1">'Revenue Forecast'!$I$26</definedName>
    <definedName name="PSWInput_0_169" hidden="1">'Revenue Forecast'!$L$26</definedName>
    <definedName name="PSWInput_0_17" hidden="1">'Revenue Forecast'!$F$23</definedName>
    <definedName name="PSWInput_0_170" hidden="1">'Revenue Forecast'!$O$26</definedName>
    <definedName name="PSWInput_0_171" hidden="1">'Revenue Forecast'!$I$27</definedName>
    <definedName name="PSWInput_0_172" hidden="1">'Revenue Forecast'!$L$27</definedName>
    <definedName name="PSWInput_0_173" hidden="1">'Revenue Forecast'!$O$27</definedName>
    <definedName name="PSWInput_0_174" hidden="1">'Revenue Forecast'!$I$28</definedName>
    <definedName name="PSWInput_0_175" hidden="1">'Revenue Forecast'!$L$28</definedName>
    <definedName name="PSWInput_0_176" hidden="1">'Revenue Forecast'!$O$28</definedName>
    <definedName name="PSWInput_0_177" hidden="1">'Revenue Forecast'!$I$29</definedName>
    <definedName name="PSWInput_0_178" hidden="1">'Revenue Forecast'!$L$29</definedName>
    <definedName name="PSWInput_0_179" hidden="1">'Revenue Forecast'!$O$29</definedName>
    <definedName name="PSWInput_0_18" hidden="1">'Revenue Forecast'!$F$24</definedName>
    <definedName name="PSWInput_0_180" hidden="1">'Revenue Forecast'!$I$30</definedName>
    <definedName name="PSWInput_0_181" hidden="1">'Revenue Forecast'!$L$30</definedName>
    <definedName name="PSWInput_0_182" hidden="1">'Revenue Forecast'!$O$30</definedName>
    <definedName name="PSWInput_0_183" hidden="1">'Revenue Forecast'!$I$31</definedName>
    <definedName name="PSWInput_0_184" hidden="1">'Revenue Forecast'!$L$31</definedName>
    <definedName name="PSWInput_0_185" hidden="1">'Revenue Forecast'!$O$31</definedName>
    <definedName name="PSWInput_0_186" hidden="1">'Revenue Forecast'!$I$32</definedName>
    <definedName name="PSWInput_0_187" hidden="1">'Revenue Forecast'!$L$32</definedName>
    <definedName name="PSWInput_0_188" hidden="1">'Revenue Forecast'!$O$32</definedName>
    <definedName name="PSWInput_0_189" hidden="1">'Revenue Forecast'!$I$33</definedName>
    <definedName name="PSWInput_0_19" hidden="1">'Revenue Forecast'!$F$25</definedName>
    <definedName name="PSWInput_0_190" hidden="1">'Revenue Forecast'!$L$33</definedName>
    <definedName name="PSWInput_0_191" hidden="1">'Revenue Forecast'!$O$33</definedName>
    <definedName name="PSWInput_0_192" hidden="1">'Revenue Forecast'!$I$34</definedName>
    <definedName name="PSWInput_0_193" hidden="1">'Revenue Forecast'!$L$34</definedName>
    <definedName name="PSWInput_0_194" hidden="1">'Revenue Forecast'!$O$34</definedName>
    <definedName name="PSWInput_0_195" hidden="1">'Revenue Forecast'!$I$35</definedName>
    <definedName name="PSWInput_0_196" hidden="1">'Revenue Forecast'!$L$35</definedName>
    <definedName name="PSWInput_0_197" hidden="1">'Revenue Forecast'!$O$35</definedName>
    <definedName name="PSWInput_0_198" hidden="1">'Revenue Forecast'!$I$36</definedName>
    <definedName name="PSWInput_0_199" hidden="1">'Revenue Forecast'!$L$36</definedName>
    <definedName name="PSWInput_0_2" hidden="1">'Revenue Forecast'!$F$8</definedName>
    <definedName name="PSWInput_0_20" hidden="1">'Revenue Forecast'!$F$26</definedName>
    <definedName name="PSWInput_0_200" hidden="1">'Revenue Forecast'!$O$36</definedName>
    <definedName name="PSWInput_0_201" hidden="1">'Revenue Forecast'!$I$37</definedName>
    <definedName name="PSWInput_0_202" hidden="1">'Revenue Forecast'!$L$37</definedName>
    <definedName name="PSWInput_0_203" hidden="1">'Revenue Forecast'!$O$37</definedName>
    <definedName name="PSWInput_0_204" hidden="1">'Revenue Forecast'!$I$38</definedName>
    <definedName name="PSWInput_0_205" hidden="1">'Revenue Forecast'!$L$38</definedName>
    <definedName name="PSWInput_0_206" hidden="1">'Revenue Forecast'!$O$38</definedName>
    <definedName name="PSWInput_0_207" hidden="1">'Revenue Forecast'!$I$39</definedName>
    <definedName name="PSWInput_0_208" hidden="1">'Revenue Forecast'!$L$39</definedName>
    <definedName name="PSWInput_0_209" hidden="1">'Revenue Forecast'!$O$39</definedName>
    <definedName name="PSWInput_0_21" hidden="1">'Revenue Forecast'!$F$27</definedName>
    <definedName name="PSWInput_0_210" hidden="1">'Revenue Forecast'!$I$40</definedName>
    <definedName name="PSWInput_0_211" hidden="1">'Revenue Forecast'!$L$40</definedName>
    <definedName name="PSWInput_0_212" hidden="1">'Revenue Forecast'!$O$40</definedName>
    <definedName name="PSWInput_0_213" hidden="1">'Revenue Forecast'!$I$41</definedName>
    <definedName name="PSWInput_0_214" hidden="1">'Revenue Forecast'!$L$41</definedName>
    <definedName name="PSWInput_0_215" hidden="1">'Revenue Forecast'!$O$41</definedName>
    <definedName name="PSWInput_0_22" hidden="1">'Revenue Forecast'!$F$28</definedName>
    <definedName name="PSWInput_0_23" hidden="1">'Revenue Forecast'!$F$29</definedName>
    <definedName name="PSWInput_0_24" hidden="1">'Revenue Forecast'!$F$30</definedName>
    <definedName name="PSWInput_0_25" hidden="1">'Revenue Forecast'!$F$31</definedName>
    <definedName name="PSWInput_0_26" hidden="1">'Revenue Forecast'!$F$32</definedName>
    <definedName name="PSWInput_0_27" hidden="1">'Revenue Forecast'!$F$33</definedName>
    <definedName name="PSWInput_0_28" hidden="1">'Revenue Forecast'!$F$34</definedName>
    <definedName name="PSWInput_0_29" hidden="1">'Revenue Forecast'!$F$35</definedName>
    <definedName name="PSWInput_0_3" hidden="1">'Revenue Forecast'!$F$9</definedName>
    <definedName name="PSWInput_0_30" hidden="1">'Revenue Forecast'!$F$36</definedName>
    <definedName name="PSWInput_0_31" hidden="1">'Revenue Forecast'!$F$37</definedName>
    <definedName name="PSWInput_0_32" hidden="1">'Revenue Forecast'!$F$38</definedName>
    <definedName name="PSWInput_0_33" hidden="1">'Revenue Forecast'!$F$39</definedName>
    <definedName name="PSWInput_0_34" hidden="1">'Revenue Forecast'!$F$40</definedName>
    <definedName name="PSWInput_0_35" hidden="1">'Revenue Forecast'!$F$41</definedName>
    <definedName name="PSWInput_0_36" hidden="1">'Revenue Forecast'!$R$6</definedName>
    <definedName name="PSWInput_0_37" hidden="1">'Revenue Forecast'!$R$7</definedName>
    <definedName name="PSWInput_0_38" hidden="1">'Revenue Forecast'!$R$8</definedName>
    <definedName name="PSWInput_0_39" hidden="1">'Revenue Forecast'!$R$9</definedName>
    <definedName name="PSWInput_0_4" hidden="1">'Revenue Forecast'!$F$10</definedName>
    <definedName name="PSWInput_0_40" hidden="1">'Revenue Forecast'!$R$10</definedName>
    <definedName name="PSWInput_0_41" hidden="1">'Revenue Forecast'!$R$11</definedName>
    <definedName name="PSWInput_0_42" hidden="1">'Revenue Forecast'!$R$12</definedName>
    <definedName name="PSWInput_0_43" hidden="1">'Revenue Forecast'!$R$13</definedName>
    <definedName name="PSWInput_0_44" hidden="1">'Revenue Forecast'!$R$14</definedName>
    <definedName name="PSWInput_0_45" hidden="1">'Revenue Forecast'!$R$15</definedName>
    <definedName name="PSWInput_0_46" hidden="1">'Revenue Forecast'!$R$16</definedName>
    <definedName name="PSWInput_0_47" hidden="1">'Revenue Forecast'!$R$17</definedName>
    <definedName name="PSWInput_0_48" hidden="1">'Revenue Forecast'!$R$18</definedName>
    <definedName name="PSWInput_0_49" hidden="1">'Revenue Forecast'!$R$19</definedName>
    <definedName name="PSWInput_0_5" hidden="1">'Revenue Forecast'!$F$11</definedName>
    <definedName name="PSWInput_0_50" hidden="1">'Revenue Forecast'!$R$20</definedName>
    <definedName name="PSWInput_0_51" hidden="1">'Revenue Forecast'!$R$21</definedName>
    <definedName name="PSWInput_0_52" hidden="1">'Revenue Forecast'!$R$22</definedName>
    <definedName name="PSWInput_0_53" hidden="1">'Revenue Forecast'!$R$23</definedName>
    <definedName name="PSWInput_0_54" hidden="1">'Revenue Forecast'!$R$24</definedName>
    <definedName name="PSWInput_0_55" hidden="1">'Revenue Forecast'!$R$25</definedName>
    <definedName name="PSWInput_0_56" hidden="1">'Revenue Forecast'!$R$26</definedName>
    <definedName name="PSWInput_0_57" hidden="1">'Revenue Forecast'!$R$27</definedName>
    <definedName name="PSWInput_0_58" hidden="1">'Revenue Forecast'!$R$28</definedName>
    <definedName name="PSWInput_0_59" hidden="1">'Revenue Forecast'!$R$29</definedName>
    <definedName name="PSWInput_0_6" hidden="1">'Revenue Forecast'!$F$12</definedName>
    <definedName name="PSWInput_0_60" hidden="1">'Revenue Forecast'!$R$30</definedName>
    <definedName name="PSWInput_0_61" hidden="1">'Revenue Forecast'!$R$31</definedName>
    <definedName name="PSWInput_0_62" hidden="1">'Revenue Forecast'!$R$32</definedName>
    <definedName name="PSWInput_0_63" hidden="1">'Revenue Forecast'!$R$33</definedName>
    <definedName name="PSWInput_0_64" hidden="1">'Revenue Forecast'!$R$34</definedName>
    <definedName name="PSWInput_0_65" hidden="1">'Revenue Forecast'!$R$35</definedName>
    <definedName name="PSWInput_0_66" hidden="1">'Revenue Forecast'!$R$36</definedName>
    <definedName name="PSWInput_0_67" hidden="1">'Revenue Forecast'!$R$37</definedName>
    <definedName name="PSWInput_0_68" hidden="1">'Revenue Forecast'!$R$38</definedName>
    <definedName name="PSWInput_0_69" hidden="1">'Revenue Forecast'!$R$39</definedName>
    <definedName name="PSWInput_0_7" hidden="1">'Revenue Forecast'!$F$13</definedName>
    <definedName name="PSWInput_0_70" hidden="1">'Revenue Forecast'!$R$40</definedName>
    <definedName name="PSWInput_0_71" hidden="1">'Revenue Forecast'!$R$41</definedName>
    <definedName name="PSWInput_0_72" hidden="1">'Revenue Forecast'!$B$6</definedName>
    <definedName name="PSWInput_0_73" hidden="1">'Revenue Forecast'!$B$7</definedName>
    <definedName name="PSWInput_0_74" hidden="1">'Revenue Forecast'!$B$8</definedName>
    <definedName name="PSWInput_0_75" hidden="1">'Revenue Forecast'!$B$9</definedName>
    <definedName name="PSWInput_0_76" hidden="1">'Revenue Forecast'!$B$10</definedName>
    <definedName name="PSWInput_0_77" hidden="1">'Revenue Forecast'!$B$11</definedName>
    <definedName name="PSWInput_0_78" hidden="1">'Revenue Forecast'!$B$12</definedName>
    <definedName name="PSWInput_0_79" hidden="1">'Revenue Forecast'!$B$13</definedName>
    <definedName name="PSWInput_0_8" hidden="1">'Revenue Forecast'!$F$14</definedName>
    <definedName name="PSWInput_0_80" hidden="1">'Revenue Forecast'!$B$14</definedName>
    <definedName name="PSWInput_0_81" hidden="1">'Revenue Forecast'!$B$15</definedName>
    <definedName name="PSWInput_0_82" hidden="1">'Revenue Forecast'!$B$16</definedName>
    <definedName name="PSWInput_0_83" hidden="1">'Revenue Forecast'!$B$17</definedName>
    <definedName name="PSWInput_0_84" hidden="1">'Revenue Forecast'!$B$18</definedName>
    <definedName name="PSWInput_0_85" hidden="1">'Revenue Forecast'!$B$19</definedName>
    <definedName name="PSWInput_0_86" hidden="1">'Revenue Forecast'!$B$20</definedName>
    <definedName name="PSWInput_0_87" hidden="1">'Revenue Forecast'!$B$21</definedName>
    <definedName name="PSWInput_0_88" hidden="1">'Revenue Forecast'!$B$22</definedName>
    <definedName name="PSWInput_0_89" hidden="1">'Revenue Forecast'!$B$23</definedName>
    <definedName name="PSWInput_0_9" hidden="1">'Revenue Forecast'!$F$15</definedName>
    <definedName name="PSWInput_0_90" hidden="1">'Revenue Forecast'!$B$24</definedName>
    <definedName name="PSWInput_0_91" hidden="1">'Revenue Forecast'!$B$25</definedName>
    <definedName name="PSWInput_0_92" hidden="1">'Revenue Forecast'!$B$26</definedName>
    <definedName name="PSWInput_0_93" hidden="1">'Revenue Forecast'!$B$27</definedName>
    <definedName name="PSWInput_0_94" hidden="1">'Revenue Forecast'!$B$28</definedName>
    <definedName name="PSWInput_0_95" hidden="1">'Revenue Forecast'!$B$29</definedName>
    <definedName name="PSWInput_0_96" hidden="1">'Revenue Forecast'!$B$30</definedName>
    <definedName name="PSWInput_0_97" hidden="1">'Revenue Forecast'!$B$31</definedName>
    <definedName name="PSWInput_0_98" hidden="1">'Revenue Forecast'!$B$32</definedName>
    <definedName name="PSWInput_0_99" hidden="1">'Revenue Forecast'!$B$33</definedName>
    <definedName name="PSWInput_1_0" hidden="1">Dashboard!$G$4</definedName>
    <definedName name="PSWInput_1_1" hidden="1">Dashboard!$E$22</definedName>
    <definedName name="PSWList_0_0" hidden="1">Calculations!$E$3:$E$15</definedName>
    <definedName name="PSWList_0_1" hidden="1">Calculations!$E$3:$E$15</definedName>
    <definedName name="PSWList_0_10" hidden="1">Calculations!$E$3:$E$15</definedName>
    <definedName name="PSWList_0_11" hidden="1">Calculations!$E$3:$E$15</definedName>
    <definedName name="PSWList_0_12" hidden="1">Calculations!$E$3:$E$15</definedName>
    <definedName name="PSWList_0_13" hidden="1">Calculations!$E$3:$E$15</definedName>
    <definedName name="PSWList_0_14" hidden="1">Calculations!$E$3:$E$15</definedName>
    <definedName name="PSWList_0_15" hidden="1">Calculations!$E$3:$E$15</definedName>
    <definedName name="PSWList_0_16" hidden="1">Calculations!$E$3:$E$15</definedName>
    <definedName name="PSWList_0_17" hidden="1">Calculations!$E$3:$E$15</definedName>
    <definedName name="PSWList_0_18" hidden="1">Calculations!$E$3:$E$15</definedName>
    <definedName name="PSWList_0_19" hidden="1">Calculations!$E$3:$E$15</definedName>
    <definedName name="PSWList_0_2" hidden="1">Calculations!$E$3:$E$15</definedName>
    <definedName name="PSWList_0_20" hidden="1">Calculations!$E$3:$E$15</definedName>
    <definedName name="PSWList_0_21" hidden="1">Calculations!$E$3:$E$15</definedName>
    <definedName name="PSWList_0_22" hidden="1">Calculations!$E$3:$E$15</definedName>
    <definedName name="PSWList_0_23" hidden="1">Calculations!$E$3:$E$15</definedName>
    <definedName name="PSWList_0_24" hidden="1">Calculations!$E$3:$E$15</definedName>
    <definedName name="PSWList_0_25" hidden="1">Calculations!$E$3:$E$15</definedName>
    <definedName name="PSWList_0_26" hidden="1">Calculations!$E$3:$E$15</definedName>
    <definedName name="PSWList_0_27" hidden="1">Calculations!$E$3:$E$15</definedName>
    <definedName name="PSWList_0_28" hidden="1">Calculations!$E$3:$E$15</definedName>
    <definedName name="PSWList_0_29" hidden="1">Calculations!$E$3:$E$15</definedName>
    <definedName name="PSWList_0_3" hidden="1">Calculations!$E$3:$E$15</definedName>
    <definedName name="PSWList_0_30" hidden="1">Calculations!$E$3:$E$15</definedName>
    <definedName name="PSWList_0_31" hidden="1">Calculations!$E$3:$E$15</definedName>
    <definedName name="PSWList_0_32" hidden="1">Calculations!$E$3:$E$15</definedName>
    <definedName name="PSWList_0_33" hidden="1">Calculations!$E$3:$E$15</definedName>
    <definedName name="PSWList_0_34" hidden="1">Calculations!$E$3:$E$15</definedName>
    <definedName name="PSWList_0_35" hidden="1">Calculations!$E$3:$E$15</definedName>
    <definedName name="PSWList_0_36" hidden="1">Calculations!$C$3:$C$15</definedName>
    <definedName name="PSWList_0_37" hidden="1">Calculations!$C$3:$C$15</definedName>
    <definedName name="PSWList_0_38" hidden="1">Calculations!$C$3:$C$15</definedName>
    <definedName name="PSWList_0_39" hidden="1">Calculations!$C$3:$C$15</definedName>
    <definedName name="PSWList_0_4" hidden="1">Calculations!$E$3:$E$15</definedName>
    <definedName name="PSWList_0_40" hidden="1">Calculations!$C$3:$C$15</definedName>
    <definedName name="PSWList_0_41" hidden="1">Calculations!$C$3:$C$15</definedName>
    <definedName name="PSWList_0_42" hidden="1">Calculations!$C$3:$C$15</definedName>
    <definedName name="PSWList_0_43" hidden="1">Calculations!$C$3:$C$15</definedName>
    <definedName name="PSWList_0_44" hidden="1">Calculations!$C$3:$C$15</definedName>
    <definedName name="PSWList_0_45" hidden="1">Calculations!$C$3:$C$15</definedName>
    <definedName name="PSWList_0_46" hidden="1">Calculations!$C$3:$C$15</definedName>
    <definedName name="PSWList_0_47" hidden="1">Calculations!$C$3:$C$15</definedName>
    <definedName name="PSWList_0_48" hidden="1">Calculations!$C$3:$C$15</definedName>
    <definedName name="PSWList_0_49" hidden="1">Calculations!$C$3:$C$15</definedName>
    <definedName name="PSWList_0_5" hidden="1">Calculations!$E$3:$E$15</definedName>
    <definedName name="PSWList_0_50" hidden="1">Calculations!$C$3:$C$15</definedName>
    <definedName name="PSWList_0_51" hidden="1">Calculations!$C$3:$C$15</definedName>
    <definedName name="PSWList_0_52" hidden="1">Calculations!$C$3:$C$15</definedName>
    <definedName name="PSWList_0_53" hidden="1">Calculations!$C$3:$C$15</definedName>
    <definedName name="PSWList_0_54" hidden="1">Calculations!$C$3:$C$15</definedName>
    <definedName name="PSWList_0_55" hidden="1">Calculations!$C$3:$C$15</definedName>
    <definedName name="PSWList_0_56" hidden="1">Calculations!$C$3:$C$15</definedName>
    <definedName name="PSWList_0_57" hidden="1">Calculations!$C$3:$C$15</definedName>
    <definedName name="PSWList_0_58" hidden="1">Calculations!$C$3:$C$15</definedName>
    <definedName name="PSWList_0_59" hidden="1">Calculations!$C$3:$C$15</definedName>
    <definedName name="PSWList_0_6" hidden="1">Calculations!$E$3:$E$15</definedName>
    <definedName name="PSWList_0_60" hidden="1">Calculations!$C$3:$C$15</definedName>
    <definedName name="PSWList_0_61" hidden="1">Calculations!$C$3:$C$15</definedName>
    <definedName name="PSWList_0_62" hidden="1">Calculations!$C$3:$C$15</definedName>
    <definedName name="PSWList_0_63" hidden="1">Calculations!$C$3:$C$15</definedName>
    <definedName name="PSWList_0_64" hidden="1">Calculations!$C$3:$C$15</definedName>
    <definedName name="PSWList_0_65" hidden="1">Calculations!$C$3:$C$15</definedName>
    <definedName name="PSWList_0_66" hidden="1">Calculations!$C$3:$C$15</definedName>
    <definedName name="PSWList_0_67" hidden="1">Calculations!$C$3:$C$15</definedName>
    <definedName name="PSWList_0_68" hidden="1">Calculations!$C$3:$C$15</definedName>
    <definedName name="PSWList_0_69" hidden="1">Calculations!$C$3:$C$15</definedName>
    <definedName name="PSWList_0_7" hidden="1">Calculations!$E$3:$E$15</definedName>
    <definedName name="PSWList_0_70" hidden="1">Calculations!$C$3:$C$15</definedName>
    <definedName name="PSWList_0_71" hidden="1">Calculations!$C$3:$C$15</definedName>
    <definedName name="PSWList_0_8" hidden="1">Calculations!$E$3:$E$15</definedName>
    <definedName name="PSWList_0_9" hidden="1">Calculations!$E$3:$E$15</definedName>
    <definedName name="PSWList_1_0" hidden="1">Calculations!$R$4:$R$16</definedName>
    <definedName name="PSWList_1_1" hidden="1">Calculations!$C$18:$C$30</definedName>
    <definedName name="PSWOutput_0" hidden="1">'Revenue Forecast'!$A$1:$W$42</definedName>
    <definedName name="PSWOutput_1" hidden="1">Dashboard!$B$1:$AG$38</definedName>
    <definedName name="PSWSeries_0_0_Labels" hidden="1">Calculations!$H$4:$H$15</definedName>
    <definedName name="PSWSeries_0_0_Values" hidden="1">Calculations!$I$4:$I$15</definedName>
    <definedName name="PSWSeries_0_1_Labels" hidden="1">Calculations!$H$4:$H$15</definedName>
    <definedName name="PSWSeries_0_1_Values" hidden="1">Calculations!$J$4:$J$15</definedName>
    <definedName name="PSWSeries_0_2_Labels" hidden="1">Calculations!$H$4:$H$15</definedName>
    <definedName name="PSWSeries_0_2_Values" hidden="1">Calculations!$K$4:$K$15</definedName>
    <definedName name="PSWSeries_0_3_Labels" hidden="1">Calculations!$H$4:$H$15</definedName>
    <definedName name="PSWSeries_0_3_Values" hidden="1">Calculations!$L$4:$L$15</definedName>
    <definedName name="PSWSeries_1_0_Labels" hidden="1">Calculations!$H$18:$H$29</definedName>
    <definedName name="PSWSeries_1_0_Values" hidden="1">Calculations!$I$18:$I$29</definedName>
    <definedName name="PSWSeries_1_1_Labels" hidden="1">Calculations!$H$18:$H$29</definedName>
    <definedName name="PSWSeries_1_1_Values" hidden="1">Calculations!$J$18:$J$29</definedName>
    <definedName name="PSWSeries_1_2_Labels" hidden="1">Calculations!$H$18:$H$29</definedName>
    <definedName name="PSWSeries_1_2_Values" hidden="1">Calculations!$K$18:$K$29</definedName>
    <definedName name="PSWSeries_1_3_Labels" hidden="1">Calculations!$H$18:$H$29</definedName>
    <definedName name="PSWSeries_1_3_Values" hidden="1">Calculations!$L$18:$L$29</definedName>
    <definedName name="SpreadsheetWEBInternalConnection" hidden="1">PSW_Sheet!$A$12</definedName>
    <definedName name="SpreadsheetWEBUserName" hidden="1">PSW_Sheet!$A$13</definedName>
    <definedName name="SpreadsheetWEBUserRole" hidden="1">PSW_Sheet!$A$14</definedName>
  </definedNames>
  <calcPr calcId="152511"/>
</workbook>
</file>

<file path=xl/calcChain.xml><?xml version="1.0" encoding="utf-8"?>
<calcChain xmlns="http://schemas.openxmlformats.org/spreadsheetml/2006/main">
  <c r="E5" i="2" l="1"/>
  <c r="R6" i="2" s="1"/>
  <c r="T6" i="2" s="1"/>
  <c r="E6" i="2"/>
  <c r="R7" i="2" s="1"/>
  <c r="T7" i="2" s="1"/>
  <c r="E7" i="2"/>
  <c r="R8" i="2" s="1"/>
  <c r="T8" i="2" s="1"/>
  <c r="E8" i="2"/>
  <c r="R9" i="2" s="1"/>
  <c r="T9" i="2" s="1"/>
  <c r="E9" i="2"/>
  <c r="R10" i="2" s="1"/>
  <c r="T10" i="2" s="1"/>
  <c r="E10" i="2"/>
  <c r="R11" i="2" s="1"/>
  <c r="T11" i="2" s="1"/>
  <c r="E11" i="2"/>
  <c r="R12" i="2" s="1"/>
  <c r="T12" i="2" s="1"/>
  <c r="E12" i="2"/>
  <c r="R13" i="2" s="1"/>
  <c r="T13" i="2" s="1"/>
  <c r="E13" i="2"/>
  <c r="R14" i="2" s="1"/>
  <c r="T14" i="2" s="1"/>
  <c r="E14" i="2"/>
  <c r="R15" i="2" s="1"/>
  <c r="T15" i="2" s="1"/>
  <c r="E15" i="2"/>
  <c r="R16" i="2" s="1"/>
  <c r="T16" i="2" s="1"/>
  <c r="E4" i="2"/>
  <c r="R5" i="2" s="1"/>
  <c r="T5" i="2" s="1"/>
  <c r="U5" i="2"/>
  <c r="C36" i="3"/>
  <c r="C26" i="3"/>
  <c r="C27" i="3"/>
  <c r="C28" i="3"/>
  <c r="C30" i="3"/>
  <c r="C31" i="3"/>
  <c r="C32" i="3"/>
  <c r="C34" i="3"/>
  <c r="C35" i="3"/>
  <c r="L2" i="2"/>
  <c r="P4" i="2" s="1"/>
  <c r="X7" i="1"/>
  <c r="T7" i="1" s="1"/>
  <c r="X8" i="1"/>
  <c r="T8" i="1" s="1"/>
  <c r="X9" i="1"/>
  <c r="T9" i="1" s="1"/>
  <c r="X10" i="1"/>
  <c r="T10" i="1" s="1"/>
  <c r="X11" i="1"/>
  <c r="T11" i="1" s="1"/>
  <c r="X12" i="1"/>
  <c r="T12" i="1" s="1"/>
  <c r="X13" i="1"/>
  <c r="T13" i="1" s="1"/>
  <c r="X14" i="1"/>
  <c r="T14" i="1" s="1"/>
  <c r="X15" i="1"/>
  <c r="T15" i="1" s="1"/>
  <c r="X16" i="1"/>
  <c r="T16" i="1" s="1"/>
  <c r="X17" i="1"/>
  <c r="T17" i="1" s="1"/>
  <c r="X18" i="1"/>
  <c r="T18" i="1" s="1"/>
  <c r="X19" i="1"/>
  <c r="T19" i="1" s="1"/>
  <c r="X20" i="1"/>
  <c r="T20" i="1" s="1"/>
  <c r="X21" i="1"/>
  <c r="T21" i="1" s="1"/>
  <c r="X22" i="1"/>
  <c r="T22" i="1" s="1"/>
  <c r="X23" i="1"/>
  <c r="T23" i="1" s="1"/>
  <c r="X24" i="1"/>
  <c r="T24" i="1" s="1"/>
  <c r="X25" i="1"/>
  <c r="T25" i="1" s="1"/>
  <c r="X26" i="1"/>
  <c r="T26" i="1" s="1"/>
  <c r="X27" i="1"/>
  <c r="T27" i="1" s="1"/>
  <c r="X28" i="1"/>
  <c r="T28" i="1" s="1"/>
  <c r="X29" i="1"/>
  <c r="T29" i="1" s="1"/>
  <c r="X30" i="1"/>
  <c r="T30" i="1" s="1"/>
  <c r="X31" i="1"/>
  <c r="T31" i="1" s="1"/>
  <c r="X32" i="1"/>
  <c r="T32" i="1" s="1"/>
  <c r="X33" i="1"/>
  <c r="T33" i="1" s="1"/>
  <c r="X34" i="1"/>
  <c r="T34" i="1" s="1"/>
  <c r="X35" i="1"/>
  <c r="T35" i="1" s="1"/>
  <c r="X36" i="1"/>
  <c r="T36" i="1" s="1"/>
  <c r="X37" i="1"/>
  <c r="T37" i="1" s="1"/>
  <c r="X38" i="1"/>
  <c r="T38" i="1" s="1"/>
  <c r="X39" i="1"/>
  <c r="T39" i="1" s="1"/>
  <c r="X40" i="1"/>
  <c r="T40" i="1" s="1"/>
  <c r="X41" i="1"/>
  <c r="T41" i="1" s="1"/>
  <c r="X6" i="1"/>
  <c r="T6" i="1" s="1"/>
  <c r="C33" i="3" l="1"/>
  <c r="C29" i="3"/>
  <c r="C25" i="3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F25" i="3"/>
  <c r="F26" i="3"/>
  <c r="I25" i="3"/>
  <c r="L25" i="3"/>
  <c r="O25" i="3"/>
  <c r="L26" i="3"/>
  <c r="J4" i="2"/>
  <c r="J18" i="2" s="1"/>
  <c r="K4" i="2"/>
  <c r="K18" i="2" s="1"/>
  <c r="L4" i="2"/>
  <c r="L18" i="2" s="1"/>
  <c r="P5" i="2"/>
  <c r="P6" i="2" s="1"/>
  <c r="P7" i="2" s="1"/>
  <c r="P8" i="2" s="1"/>
  <c r="P9" i="2" s="1"/>
  <c r="P10" i="2" s="1"/>
  <c r="P11" i="2" s="1"/>
  <c r="P12" i="2" s="1"/>
  <c r="P13" i="2" s="1"/>
  <c r="P14" i="2" s="1"/>
  <c r="P15" i="2" s="1"/>
  <c r="I4" i="2"/>
  <c r="I18" i="2" s="1"/>
  <c r="I14" i="2"/>
  <c r="I13" i="2"/>
  <c r="I12" i="2"/>
  <c r="I10" i="2"/>
  <c r="I9" i="2"/>
  <c r="I8" i="2"/>
  <c r="I7" i="2"/>
  <c r="I6" i="2"/>
  <c r="I11" i="2" l="1"/>
  <c r="I15" i="2"/>
  <c r="L27" i="3"/>
  <c r="I26" i="3"/>
  <c r="O26" i="3"/>
  <c r="O27" i="3" s="1"/>
  <c r="O28" i="3" s="1"/>
  <c r="F27" i="3"/>
  <c r="L28" i="3"/>
  <c r="L29" i="3"/>
  <c r="L30" i="3" s="1"/>
  <c r="F28" i="3"/>
  <c r="F29" i="3" s="1"/>
  <c r="I27" i="3"/>
  <c r="L15" i="2"/>
  <c r="L16" i="2" s="1"/>
  <c r="L14" i="2"/>
  <c r="L13" i="2"/>
  <c r="L12" i="2"/>
  <c r="L11" i="2"/>
  <c r="L10" i="2"/>
  <c r="L9" i="2"/>
  <c r="L8" i="2"/>
  <c r="L7" i="2"/>
  <c r="L6" i="2"/>
  <c r="L5" i="2"/>
  <c r="L19" i="2" s="1"/>
  <c r="K5" i="2"/>
  <c r="K19" i="2" s="1"/>
  <c r="K6" i="2"/>
  <c r="K7" i="2"/>
  <c r="K8" i="2"/>
  <c r="K9" i="2"/>
  <c r="K10" i="2"/>
  <c r="K11" i="2"/>
  <c r="K12" i="2"/>
  <c r="K13" i="2"/>
  <c r="K14" i="2"/>
  <c r="K15" i="2"/>
  <c r="K16" i="2" s="1"/>
  <c r="J5" i="2"/>
  <c r="J19" i="2" s="1"/>
  <c r="J6" i="2"/>
  <c r="J7" i="2"/>
  <c r="J8" i="2"/>
  <c r="J9" i="2"/>
  <c r="J10" i="2"/>
  <c r="J11" i="2"/>
  <c r="J12" i="2"/>
  <c r="J13" i="2"/>
  <c r="J14" i="2"/>
  <c r="J15" i="2"/>
  <c r="I29" i="2"/>
  <c r="I16" i="2"/>
  <c r="I21" i="2"/>
  <c r="I22" i="2"/>
  <c r="I23" i="2"/>
  <c r="I24" i="2"/>
  <c r="I25" i="2"/>
  <c r="I26" i="2"/>
  <c r="I27" i="2"/>
  <c r="I28" i="2"/>
  <c r="I5" i="2"/>
  <c r="I19" i="2" s="1"/>
  <c r="K26" i="2" l="1"/>
  <c r="K22" i="2"/>
  <c r="L32" i="3"/>
  <c r="L31" i="3"/>
  <c r="L33" i="3" s="1"/>
  <c r="K28" i="2"/>
  <c r="K24" i="2"/>
  <c r="O29" i="3"/>
  <c r="O32" i="3" s="1"/>
  <c r="O30" i="3"/>
  <c r="O33" i="3" s="1"/>
  <c r="O31" i="3"/>
  <c r="F30" i="3"/>
  <c r="F31" i="3" s="1"/>
  <c r="J27" i="2"/>
  <c r="J25" i="2"/>
  <c r="J23" i="2"/>
  <c r="J21" i="2"/>
  <c r="K20" i="2"/>
  <c r="J28" i="2"/>
  <c r="J26" i="2"/>
  <c r="J24" i="2"/>
  <c r="J22" i="2"/>
  <c r="J20" i="2"/>
  <c r="K27" i="2"/>
  <c r="K25" i="2"/>
  <c r="K23" i="2"/>
  <c r="K21" i="2"/>
  <c r="I28" i="3"/>
  <c r="J29" i="2"/>
  <c r="J16" i="2"/>
  <c r="K29" i="2"/>
  <c r="L20" i="2"/>
  <c r="L21" i="2"/>
  <c r="L22" i="2"/>
  <c r="L23" i="2"/>
  <c r="L24" i="2"/>
  <c r="L25" i="2"/>
  <c r="L26" i="2"/>
  <c r="L27" i="2"/>
  <c r="L28" i="2"/>
  <c r="L29" i="2"/>
  <c r="I20" i="2"/>
  <c r="O34" i="3" l="1"/>
  <c r="O35" i="3" s="1"/>
  <c r="L34" i="3"/>
  <c r="L36" i="3" s="1"/>
  <c r="L37" i="3" s="1"/>
  <c r="L35" i="3"/>
  <c r="F32" i="3"/>
  <c r="F33" i="3" s="1"/>
  <c r="F34" i="3" s="1"/>
  <c r="F35" i="3" s="1"/>
  <c r="I29" i="3"/>
  <c r="I30" i="3"/>
  <c r="I31" i="3" s="1"/>
  <c r="O36" i="3" l="1"/>
  <c r="O37" i="3" s="1"/>
  <c r="F36" i="3"/>
  <c r="F37" i="3" s="1"/>
  <c r="I32" i="3"/>
  <c r="I33" i="3" l="1"/>
  <c r="I34" i="3" l="1"/>
  <c r="I35" i="3" s="1"/>
  <c r="I36" i="3" s="1"/>
  <c r="I37" i="3" s="1"/>
</calcChain>
</file>

<file path=xl/sharedStrings.xml><?xml version="1.0" encoding="utf-8"?>
<sst xmlns="http://schemas.openxmlformats.org/spreadsheetml/2006/main" count="250" uniqueCount="108">
  <si>
    <t>Sales Category</t>
  </si>
  <si>
    <t>Optimistic Forecast</t>
  </si>
  <si>
    <t>Month</t>
  </si>
  <si>
    <t>Mean Forecast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</si>
  <si>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</si>
  <si>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</si>
  <si>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</si>
  <si>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</si>
  <si>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</si>
  <si>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</si>
  <si>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</si>
  <si>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</si>
  <si>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</si>
  <si>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</si>
  <si>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</si>
  <si>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</si>
  <si>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L_Months</t>
  </si>
  <si>
    <t>L_Categories</t>
  </si>
  <si>
    <t>Consulting</t>
  </si>
  <si>
    <t>Products</t>
  </si>
  <si>
    <t>Training</t>
  </si>
  <si>
    <t>Support</t>
  </si>
  <si>
    <t>Services</t>
  </si>
  <si>
    <t>…</t>
  </si>
  <si>
    <t>A Corp.</t>
  </si>
  <si>
    <t>B Corp.</t>
  </si>
  <si>
    <t>C Inc.</t>
  </si>
  <si>
    <t>D Travel</t>
  </si>
  <si>
    <t>E Power</t>
  </si>
  <si>
    <t>F Lab</t>
  </si>
  <si>
    <t>G Inc.</t>
  </si>
  <si>
    <t>H Publishing</t>
  </si>
  <si>
    <t>I Design</t>
  </si>
  <si>
    <t>J House</t>
  </si>
  <si>
    <t>K Traders</t>
  </si>
  <si>
    <t>L Video</t>
  </si>
  <si>
    <t>M Toys</t>
  </si>
  <si>
    <t>N Inc.</t>
  </si>
  <si>
    <t>O Corp</t>
  </si>
  <si>
    <t>P Insurance</t>
  </si>
  <si>
    <t>R Software</t>
  </si>
  <si>
    <t>S Institute</t>
  </si>
  <si>
    <t>Expected</t>
  </si>
  <si>
    <t>Pessimistic Forecast</t>
  </si>
  <si>
    <t>Optimistic</t>
  </si>
  <si>
    <t>Pessimistic</t>
  </si>
  <si>
    <t>Selected Category</t>
  </si>
  <si>
    <t>All</t>
  </si>
  <si>
    <t>LD_Categories</t>
  </si>
  <si>
    <t>Tot</t>
  </si>
  <si>
    <t>Mean</t>
  </si>
  <si>
    <t>2.0.0.0</t>
  </si>
  <si>
    <t>tr-TR</t>
  </si>
  <si>
    <t>%3c%3fxml+version%3d%221.0%22+encoding%3d%22utf-16%22%3f%3e%0d%0a%3cSavingCells+xmlns%3axsi%3d%22http%3a%2f%2fwww.w3.org%2f2001%2fXMLSchema-instance%22+xmlns%3axsd%3d%22http%3a%2f%2fwww.w3.org%2f2001%2fXMLSchema%22+CellCount%3d%220%22+SavingCellPrefix%3d%22PSWSavingCell_%22+%2f%3e</t>
  </si>
  <si>
    <t>UEsFBgAAAAAAAAAAAAAAAAAAAAAAAA%3d%3d</t>
  </si>
  <si>
    <t>Category</t>
  </si>
  <si>
    <t>Total</t>
  </si>
  <si>
    <t>REVENUE FORECAST DASHBOARD</t>
  </si>
  <si>
    <t>LD_Months</t>
  </si>
  <si>
    <t>REVENUE FORECAST</t>
  </si>
  <si>
    <t xml:space="preserve"> 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22216%22%3e%0d%0a++++%3cCells%3e%0d%0a++++++%3cAddress%3e%3d'Revenue+Forecast'!%24F%246%3c%2fAddress%3e%0d%0a++++++%3cListItemsAddress%3e%3d'Calculations'!%24E%243%3a%24E%2415%3c%2fListItemsAddress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Consulting%3c%2fDefaultValue%3e%0d%0a++++++%3cValueType%3eSystem.String%3c%2fValueType%3e%0d%0a++++%3c%2fCells%3e%0d%0a++++%3cCells%3e%0d%0a++++++%3cAddress%3e%3d'Revenue+Forecast'!%24F%247%3c%2fAddress%3e%0d%0a++++++%3cListItemsAddress%3e%3d'Calculations'!%24E%243%3a%24E%2415%3c%2fListItemsAddress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Products%3c%2fDefaultValue%3e%0d%0a++++++%3cValueType%3eSystem.String%3c%2fValueType%3e%0d%0a++++%3c%2fCells%3e%0d%0a++++%3cCells%3e%0d%0a++++++%3cAddress%3e%3d'Revenue+Forecast'!%24F%248%3c%2fAddress%3e%0d%0a++++++%3cListItemsAddress%3e%3d'Calculations'!%24E%243%3a%24E%2415%3c%2fListItemsAddress%3e%0d%0a++++++%3cNameIndex%3e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upport%3c%2fDefaultValue%3e%0d%0a++++++%3cValueType%3eSystem.String%3c%2fValueType%3e%0d%0a++++%3c%2fCells%3e%0d%0a++++%3cCells%3e%0d%0a++++++%3cAddress%3e%3d'Revenue+Forecast'!%24F%249%3c%2fAddress%3e%0d%0a++++++%3cListItemsAddress%3e%3d'Calculations'!%24E%243%3a%24E%2415%3c%2fListItemsAddress%3e%0d%0a++++++%3cNameIndex%3e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Consulting%3c%2fDefaultValue%3e%0d%0a++++++%3cValueType%3eSystem.String%3c%2fValueType%3e%0d%0a++++%3c%2fCells%3e%0d%0a++++%3cCells%3e%0d%0a++++++%3cAddress%3e%3d'Revenue+Forecast'!%24F%2410%3c%2fAddress%3e%0d%0a++++++%3cListItemsAddress%3e%3d'Calculations'!%24E%243%3a%24E%2415%3c%2fListItemsAddress%3e%0d%0a++++++%3cNameIndex%3e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ervices%3c%2fDefaultValue%3e%0d%0a++++++%3cValueType%3eSystem.String%3c%2fValueType%3e%0d%0a++++%3c%2fCells%3e%0d%0a++++%3cCells%3e%0d%0a++++++%3cAddress%3e%3d'Revenue+Forecast'!%24F%2411%3c%2fAddress%3e%0d%0a++++++%3cListItemsAddress%3e%3d'Calculations'!%24E%243%3a%24E%2415%3c%2fListItemsAddress%3e%0d%0a++++++%3cNameIndex%3e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Training%3c%2fDefaultValue%3e%0d%0a++++++%3cValueType%3eSystem.String%3c%2fValueType%3e%0d%0a++++%3c%2fCells%3e%0d%0a++++%3cCells%3e%0d%0a++++++%3cAddress%3e%3d'Revenue+Forecast'!%24F%2412%3c%2fAddress%3e%0d%0a++++++%3cListItemsAddress%3e%3d'Calculations'!%24E%243%3a%24E%2415%3c%2fListItemsAddress%3e%0d%0a++++++%3cNameIndex%3e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ervices%3c%2fDefaultValue%3e%0d%0a++++++%3cValueType%3eSystem.String%3c%2fValueType%3e%0d%0a++++%3c%2fCells%3e%0d%0a++++%3cCells%3e%0d%0a++++++%3cAddress%3e%3d'Revenue+Forecast'!%24F%2413%3c%2fAddress%3e%0d%0a++++++%3cListItemsAddress%3e%3d'Calculations'!%24E%243%3a%24E%2415%3c%2fListItemsAddress%3e%0d%0a++++++%3cNameIndex%3e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Consulting%3c%2fDefaultValue%3e%0d%0a++++++%3cValueType%3eSystem.String%3c%2fValueType%3e%0d%0a++++%3c%2fCells%3e%0d%0a++++%3cCells%3e%0d%0a++++++%3cAddress%3e%3d'Revenue+Forecast'!%24F%2414%3c%2fAddress%3e%0d%0a++++++%3cListItemsAddress%3e%3d'Calculations'!%24E%243%3a%24E%2415%3c%2fListItemsAddress%3e%0d%0a++++++%3cNameIndex%3e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upport%3c%2fDefaultValue%3e%0d%0a++++++%3cValueType%3eSystem.String%3c%2fValueType%3e%0d%0a++++%3c%2fCells%3e%0d%0a++++%3cCells%3e%0d%0a++++++%3cAddress%3e%3d'Revenue+Forecast'!%24F%2415%3c%2fAddress%3e%0d%0a++++++%3cListItemsAddress%3e%3d'Calculations'!%24E%243%3a%24E%2415%3c%2fListItemsAddress%3e%0d%0a++++++%3cNameIndex%3e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Products%3c%2fDefaultValue%3e%0d%0a++++++%3cValueType%3eSystem.String%3c%2fValueType%3e%0d%0a++++%3c%2fCells%3e%0d%0a++++%3cCells%3e%0d%0a++++++%3cAddress%3e%3d'Revenue+Forecast'!%24F%2416%3c%2fAddress%3e%0d%0a++++++%3cListItemsAddress%3e%3d'Calculations'!%24E%243%3a%24E%2415%3c%2fListItemsAddress%3e%0d%0a++++++%3cNameIndex%3e10%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ervices%3c%2fDefaultValue%3e%0d%0a++++++%3cValueType%3eSystem.String%3c%2fValueType%3e%0d%0a++++%3c%2fCells%3e%0d%0a++++%3cCells%3e%0d%0a++++++%3cAddress%3e%3d'Revenue+Forecast'!%24F%2417%3c%2fAddress%3e%0d%0a++++++%3cListItemsAddress%3e%3d'Calculations'!%24E%243%3a%24E%2415%3c%2fListItemsAddress%3e%0d%0a++++++%3cNameIndex%3e11%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Training%3c%2fDefaultValue%3e%0d%0a++++++%3cValueType%3eSystem.String%3c%2fValueType%3e%0d%0a++++%3c%2fCells%3e%0d%0a++++%3cCells%3e%0d%0a++++++%3cAddress%3e%3d'Revenue+Forecast'!%24F%2418%3c%2fAddress%3e%0d%0a++++++%3cListItemsAddress%3e%3d'Calculations'!%24E%243%3a%24E%2415%3c%2fListItemsAddress%3e%0d%0a++++++%3cNameIndex%3e12%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upport%3c%2fDefaultValue%3e%0d%0a++++++%3cValueType%3eSystem.String%3c%2fValueType%3e%0d%0a++++%3c%2fCells%3e%0d%0a++++%3cCells%3e%0d%0a++++++%3cAddress%3e%3d'Revenue+Forecast'!%24F%2419%3c%2fAddress%3e%0d%0a++++++%3cListItemsAddress%3e%3d'Calculations'!%24E%243%3a%24E%2415%3c%2fListItemsAddress%3e%0d%0a++++++%3cNameIndex%3e13%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upport%3c%2fDefaultValue%3e%0d%0a++++++%3cValueType%3eSystem.String%3c%2fValueType%3e%0d%0a++++%3c%2fCells%3e%0d%0a++++%3cCells%3e%0d%0a++++++%3cAddress%3e%3d'Revenue+Forecast'!%24F%2420%3c%2fAddress%3e%0d%0a++++++%3cListItemsAddress%3e%3d'Calculations'!%24E%243%3a%24E%2415%3c%2fListItemsAddress%3e%0d%0a++++++%3cNameIndex%3e14%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Training%3c%2fDefaultValue%3e%0d%0a++++++%3cValueType%3eSystem.String%3c%2fValueType%3e%0d%0a++++%3c%2fCells%3e%0d%0a++++%3cCells%3e%0d%0a++++++%3cAddress%3e%3d'Revenue+Forecast'!%24F%2421%3c%2fAddress%3e%0d%0a++++++%3cListItemsAddress%3e%3d'Calculations'!%24E%243%3a%24E%2415%3c%2fListItemsAddress%3e%0d%0a++++++%3cNameIndex%3e15%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Products%3c%2fDefaultValue%3e%0d%0a++++++%3cValueType%3eSystem.String%3c%2fValueType%3e%0d%0a++++%3c%2fCells%3e%0d%0a++++%3cCells%3e%0d%0a++++++%3cAddress%3e%3d'Revenue+Forecast'!%24F%2422%3c%2fAddress%3e%0d%0a++++++%3cListItemsAddress%3e%3d'Calculations'!%24E%243%3a%24E%2415%3c%2fListItemsAddress%3e%0d%0a++++++%3cNameIndex%3e16%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Consulting%3c%2fDefaultValue%3e%0d%0a++++++%3cValueType%3eSystem.String%3c%2fValueType%3e%0d%0a++++%3c%2fCells%3e%0d%0a++++%3cCells%3e%0d%0a++++++%3cAddress%3e%3d'Revenue+Forecast'!%24F%2423%3c%2fAddress%3e%0d%0a++++++%3cListItemsAddress%3e%3d'Calculations'!%24E%243%3a%24E%2415%3c%2fListItemsAddress%3e%0d%0a++++++%3cNameIndex%3e17%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ervices%3c%2fDefaultValue%3e%0d%0a++++++%3cValueType%3eSystem.String%3c%2fValueType%3e%0d%0a++++%3c%2fCells%3e%0d%0a++++%3cCells%3e%0d%0a++++++%3cAddress%3e%3d'Revenue+Forecast'!%24F%2424%3c%2fAddress%3e%0d%0a++++++%3cListItemsAddress%3e%3d'Calculations'!%24E%243%3a%24E%2415%3c%2fListItemsAddress%3e%0d%0a++++++%3cNameIndex%3e18%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2425%3c%2fAddress%3e%0d%0a++++++%3cListItemsAddress%3e%3d'Calculations'!%24E%243%3a%24E%2415%3c%2fListItemsAddress%3e%0d%0a++++++%3cNameIndex%3e19%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2426%3c%2fAddress%3e%0d%0a++++++%3cListItemsAddress%3e%3d'Calculations'!%24E%243%3a%24E%2415%3c%2fListItemsAddress%3e%0d%0a++++++%3cNameIndex%3e20%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2427%3c%2fAddress%3e%0d%0a++++++%3cListItemsAddress%3e%3d'Calculations'!%24E%243%3a%24E%2415%3c%2fListItemsAddress%3e%0d%0a++++++%3cNameIndex%3e21%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2428%3c%2fAddress%3e%0d%0a++++++%3cListItemsAddress%3e%3d'Calculations'!%24E%243%3a%24E%2415%3c%2fListItemsAddress%3e%0d%0a++++++%3cNameIndex%3e22%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2429%3c%2fAddress%3e%0d%0a++++++%3cListItemsAddress%3e%3d'Calculations'!%24E%243%3a%24E%2415%3c%2fListItemsAddress%3e%0d%0a++++++%3cNameIndex%3e23%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2430%3c%2fAddress%3e%0d%0a++++++%3cListItemsAddress%3e%3d'Calculations'!%24E%243%3a%24E%2415%3c%2fListItemsAddress%3e%0d%0a++++++%3cNameIndex%3e24%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2431%3c%2fAddress%3e%0d%0a++++++%3cListItemsAddress%3e%3d'Calculations'!%24E%243%3a%24E%2415%3c%2fListItemsAddress%3e%0d%0a++++++%3cNameIndex%3e25%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2432%3c%2fAddress%3e%0d%0a++++++%3cListItemsAddress%3e%3d'Calculations'!%24E%243%3a%24E%2415%3c%2fListItemsAddress%3e%0d%0a++++++%3cNameIndex%3e26%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2433%3c%2fAddress%3e%0d%0a++++++%3cListItemsAddress%3e%3d'Calculations'!%24E%243%3a%24E%2415%3c%2fListItemsAddress%3e%0d%0a++++++%3cNameIndex%3e27%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2434%3c%2fAddress%3e%0d%0a++++++%3cListItemsAddress%3e%3d'Calculations'!%24E%243%3a%24E%2415%3c%2fListItemsAddress%3e%0d%0a++++++%3cNameIndex%3e28%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2435%3c%2fAddress%3e%0d%0a++++++%3cListItemsAddress%3e%3d'Calculations'!%24E%243%3a%24E%2415%3c%2fListItemsAddress%3e%0d%0a++++++%3cNameIndex%3e29%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2436%3c%2fAddress%3e%0d%0a++++++%3cListItemsAddress%3e%3d'Calculations'!%24E%243%3a%24E%2415%3c%2fListItemsAddress%3e%0d%0a++++++%3cNameIndex%3e30%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2437%3c%2fAddress%3e%0d%0a++++++%3cListItemsAddress%3e%3d'Calculations'!%24E%243%3a%24E%2415%3c%2fListItemsAddress%3e%0d%0a++++++%3cNameIndex%3e31%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2438%3c%2fAddress%3e%0d%0a++++++%3cListItemsAddress%3e%3d'Calculations'!%24E%243%3a%24E%2415%3c%2fListItemsAddress%3e%0d%0a++++++%3cNameIndex%3e32%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2439%3c%2fAddress%3e%0d%0a++++++%3cListItemsAddress%3e%3d'Calculations'!%24E%243%3a%24E%2415%3c%2fListItemsAddress%3e%0d%0a++++++%3cNameIndex%3e33%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2440%3c%2fAddress%3e%0d%0a++++++%3cListItemsAddress%3e%3d'Calculations'!%24E%243%3a%24E%2415%3c%2fListItemsAddress%3e%0d%0a++++++%3cNameIndex%3e34%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F%2441%3c%2fAddress%3e%0d%0a++++++%3cListItemsAddress%3e%3d'Calculations'!%24E%243%3a%24E%2415%3c%2fListItemsAddress%3e%0d%0a++++++%3cNameIndex%3e35%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246%3c%2fAddress%3e%0d%0a++++++%3cListItemsAddress%3e%3d'Calculations'!%24C%243%3a%24C%2415%3c%2fListItemsAddress%3e%0d%0a++++++%3cNameIndex%3e36%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Jan%3c%2fDefaultValue%3e%0d%0a++++++%3cValueType%3eSystem.String%3c%2fValueType%3e%0d%0a++++%3c%2fCells%3e%0d%0a++++%3cCells%3e%0d%0a++++++%3cAddress%3e%3d'Revenue+Forecast'!%24R%247%3c%2fAddress%3e%0d%0a++++++%3cListItemsAddress%3e%3d'Calculations'!%24C%243%3a%24C%2415%3c%2fListItemsAddress%3e%0d%0a++++++%3cNameIndex%3e37%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Feb%3c%2fDefaultValue%3e%0d%0a++++++%3cValueType%3eSystem.String%3c%2fValueType%3e%0d%0a++++%3c%2fCells%3e%0d%0a++++%3cCells%3e%0d%0a++++++%3cAddress%3e%3d'Revenue+Forecast'!%24R%248%3c%2fAddress%3e%0d%0a++++++%3cListItemsAddress%3e%3d'Calculations'!%24C%243%3a%24C%2415%3c%2fListItemsAddress%3e%0d%0a++++++%3cNameIndex%3e38%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Mar%3c%2fDefaultValue%3e%0d%0a++++++%3cValueType%3eSystem.String%3c%2fValueType%3e%0d%0a++++%3c%2fCells%3e%0d%0a++++%3cCells%3e%0d%0a++++++%3cAddress%3e%3d'Revenue+Forecast'!%24R%249%3c%2fAddress%3e%0d%0a++++++%3cListItemsAddress%3e%3d'Calculations'!%24C%243%3a%24C%2415%3c%2fListItemsAddress%3e%0d%0a++++++%3cNameIndex%3e39%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Apr%3c%2fDefaultValue%3e%0d%0a++++++%3cValueType%3eSystem.String%3c%2fValueType%3e%0d%0a++++%3c%2fCells%3e%0d%0a++++%3cCells%3e%0d%0a++++++%3cAddress%3e%3d'Revenue+Forecast'!%24R%2410%3c%2fAddress%3e%0d%0a++++++%3cListItemsAddress%3e%3d'Calculations'!%24C%243%3a%24C%2415%3c%2fListItemsAddress%3e%0d%0a++++++%3cNameIndex%3e40%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May%3c%2fDefaultValue%3e%0d%0a++++++%3cValueType%3eSystem.String%3c%2fValueType%3e%0d%0a++++%3c%2fCells%3e%0d%0a++++%3cCells%3e%0d%0a++++++%3cAddress%3e%3d'Revenue+Forecast'!%24R%2411%3c%2fAddress%3e%0d%0a++++++%3cListItemsAddress%3e%3d'Calculations'!%24C%243%3a%24C%2415%3c%2fListItemsAddress%3e%0d%0a++++++%3cNameIndex%3e41%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Jun%3c%2fDefaultValue%3e%0d%0a++++++%3cValueType%3eSystem.String%3c%2fValueType%3e%0d%0a++++%3c%2fCells%3e%0d%0a++++%3cCells%3e%0d%0a++++++%3cAddress%3e%3d'Revenue+Forecast'!%24R%2412%3c%2fAddress%3e%0d%0a++++++%3cListItemsAddress%3e%3d'Calculations'!%24C%243%3a%24C%2415%3c%2fListItemsAddress%3e%0d%0a++++++%3cNameIndex%3e42%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Jul%3c%2fDefaultValue%3e%0d%0a++++++%3cValueType%3eSystem.String%3c%2fValueType%3e%0d%0a++++%3c%2fCells%3e%0d%0a++++%3cCells%3e%0d%0a++++++%3cAddress%3e%3d'Revenue+Forecast'!%24R%2413%3c%2fAddress%3e%0d%0a++++++%3cListItemsAddress%3e%3d'Calculations'!%24C%243%3a%24C%2415%3c%2fListItemsAddress%3e%0d%0a++++++%3cNameIndex%3e43%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Aug%3c%2fDefaultValue%3e%0d%0a++++++%3cValueType%3eSystem.String%3c%2fValueType%3e%0d%0a++++%3c%2fCells%3e%0d%0a++++%3cCells%3e%0d%0a++++++%3cAddress%3e%3d'Revenue+Forecast'!%24R%2414%3c%2fAddress%3e%0d%0a++++++%3cListItemsAddress%3e%3d'Calculations'!%24C%243%3a%24C%2415%3c%2fListItemsAddress%3e%0d%0a++++++%3cNameIndex%3e44%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ep%3c%2fDefaultValue%3e%0d%0a++++++%3cValueType%3eSystem.String%3c%2fValueType%3e%0d%0a++++%3c%2fCells%3e%0d%0a++++%3cCells%3e%0d%0a++++++%3cAddress%3e%3d'Revenue+Forecast'!%24R%2415%3c%2fAddress%3e%0d%0a++++++%3cListItemsAddress%3e%3d'Calculations'!%24C%243%3a%24C%2415%3c%2fListItemsAddress%3e%0d%0a++++++%3cNameIndex%3e45%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Oct%3c%2fDefaultValue%3e%0d%0a++++++%3cValueType%3eSystem.String%3c%2fValueType%3e%0d%0a++++%3c%2fCells%3e%0d%0a++++%3cCells%3e%0d%0a++++++%3cAddress%3e%3d'Revenue+Forecast'!%24R%2416%3c%2fAddress%3e%0d%0a++++++%3cListItemsAddress%3e%3d'Calculations'!%24C%243%3a%24C%2415%3c%2fListItemsAddress%3e%0d%0a++++++%3cNameIndex%3e46%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Nov%3c%2fDefaultValue%3e%0d%0a++++++%3cValueType%3eSystem.String%3c%2fValueType%3e%0d%0a++++%3c%2fCells%3e%0d%0a++++%3cCells%3e%0d%0a++++++%3cAddress%3e%3d'Revenue+Forecast'!%24R%2417%3c%2fAddress%3e%0d%0a++++++%3cListItemsAddress%3e%3d'Calculations'!%24C%243%3a%24C%2415%3c%2fListItemsAddress%3e%0d%0a++++++%3cNameIndex%3e47%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Dec%3c%2fDefaultValue%3e%0d%0a++++++%3cValueType%3eSystem.String%3c%2fValueType%3e%0d%0a++++%3c%2fCells%3e%0d%0a++++%3cCells%3e%0d%0a++++++%3cAddress%3e%3d'Revenue+Forecast'!%24R%2418%3c%2fAddress%3e%0d%0a++++++%3cListItemsAddress%3e%3d'Calculations'!%24C%243%3a%24C%2415%3c%2fListItemsAddress%3e%0d%0a++++++%3cNameIndex%3e48%3c%2fNameIndex%3</t>
  </si>
  <si>
    <t xml:space="preserve"> 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Jan%3c%2fDefaultValue%3e%0d%0a++++++%3cValueType%3eSystem.String%3c%2fValueType%3e%0d%0a++++%3c%2fCells%3e%0d%0a++++%3cCells%3e%0d%0a++++++%3cAddress%3e%3d'Revenue+Forecast'!%24R%2419%3c%2fAddress%3e%0d%0a++++++%3cListItemsAddress%3e%3d'Calculations'!%24C%243%3a%24C%2415%3c%2fListItemsAddress%3e%0d%0a++++++%3cNameIndex%3e49%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Mar%3c%2fDefaultValue%3e%0d%0a++++++%3cValueType%3eSystem.String%3c%2fValueType%3e%0d%0a++++%3c%2fCells%3e%0d%0a++++%3cCells%3e%0d%0a++++++%3cAddress%3e%3d'Revenue+Forecast'!%24R%2420%3c%2fAddress%3e%0d%0a++++++%3cListItemsAddress%3e%3d'Calculations'!%24C%243%3a%24C%2415%3c%2fListItemsAddress%3e%0d%0a++++++%3cNameIndex%3e50%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May%3c%2fDefaultValue%3e%0d%0a++++++%3cValueType%3eSystem.String%3c%2fValueType%3e%0d%0a++++%3c%2fCells%3e%0d%0a++++%3cCells%3e%0d%0a++++++%3cAddress%3e%3d'Revenue+Forecast'!%24R%2421%3c%2fAddress%3e%0d%0a++++++%3cListItemsAddress%3e%3d'Calculations'!%24C%243%3a%24C%2415%3c%2fListItemsAddress%3e%0d%0a++++++%3cNameIndex%3e51%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Jun%3c%2fDefaultValue%3e%0d%0a++++++%3cValueType%3eSystem.String%3c%2fValueType%3e%0d%0a++++%3c%2fCells%3e%0d%0a++++%3cCells%3e%0d%0a++++++%3cAddress%3e%3d'Revenue+Forecast'!%24R%2422%3c%2fAddress%3e%0d%0a++++++%3cListItemsAddress%3e%3d'Calculations'!%24C%243%3a%24C%2415%3c%2fListItemsAddress%3e%0d%0a++++++%3cNameIndex%3e52%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Oct%3c%2fDefaultValue%3e%0d%0a++++++%3cValueType%3eSystem.String%3c%2fValueType%3e%0d%0a++++%3c%2fCells%3e%0d%0a++++%3cCells%3e%0d%0a++++++%3cAddress%3e%3d'Revenue+Forecast'!%24R%2423%3c%2fAddress%3e%0d%0a++++++%3cListItemsAddress%3e%3d'Calculations'!%24C%243%3a%24C%2415%3c%2fListItemsAddress%3e%0d%0a++++++%3cNameIndex%3e53%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Dec%3c%2fDefaultValue%3e%0d%0a++++++%3cValueType%3eSystem.String%3c%2fValueType%3e%0d%0a++++%3c%2fCells%3e%0d%0a++++%3cCells%3e%0d%0a++++++%3cAddress%3e%3d'Revenue+Forecast'!%24R%2424%3c%2fAddress%3e%0d%0a++++++%3cListItemsAddress%3e%3d'Calculations'!%24C%243%3a%24C%2415%3c%2fListItemsAddress%3e%0d%0a++++++%3cNameIndex%3e54%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2425%3c%2fAddress%3e%0d%0a++++++%3cListItemsAddress%3e%3d'Calculations'!%24C%243%3a%24C%2415%3c%2fListItemsAddress%3e%0d%0a++++++%3cNameIndex%3e55%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2426%3c%2fAddress%3e%0d%0a++++++%3cListItemsAddress%3e%3d'Calculations'!%24C%243%3a%24C%2415%3c%2fListItemsAddress%3e%0d%0a++++++%3cNameIndex%3e56%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2427%3c%2fAddress%3e%0d%0a++++++%3cListItemsAddress%3e%3d'Calculations'!%24C%243%3a%24C%2415%3c%2fListItemsAddress%3e%0d%0a++++++%3cNameIndex%3e57%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2428%3c%2fAddress%3e%0d%0a++++++%3cListItemsAddress%3e%3d'Calculations'!%24C%243%3a%24C%2415%3c%2fListItemsAddress%3e%0d%0a++++++%3cNameIndex%3e58%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2429%3c%2fAddress%3e%0d%0a++++++%3cListItemsAddress%3e%3d'Calculations'!%24C%243%3a%24C%2415%3c%2fListItemsAddress%3e%0d%0a++++++%3cNameIndex%3e59%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2430%3c%2fAddress%3e%0d%0a++++++%3cListItemsAddress%3e%3d'Calculations'!%24C%243%3a%24C%2415%3c%2fListItemsAddress%3e%0d%0a++++++%3cNameIndex%3e60%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2431%3c%2fAddress%3e%0d%0a++++++%3cListItemsAddress%3e%3d'Calculations'!%24C%243%3a%24C%2415%3c%2fListItemsAddress%3e%0d%0a++++++%3cNameIndex%3e61%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2432%3c%2fAddress%3e%0d%0a++++++%3cListItemsAddress%3e%3d'Calculations'!%24C%243%3a%24C%2415%3c%2fListItemsAddress%3e%0d%0a++++++%3cNameIndex%3e62%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2433%3c%2fAddress%3e%0d%0a++++++%3cListItemsAddress%3e%3d'Calculations'!%24C%243%3a%24C%2415%3c%2fListItemsAddress%3e%0d%0a++++++%3cNameIndex%3e63%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2434%3c%2fAddress%3e%0d%0a++++++%3cListItemsAddress%3e%3d'Calculations'!%24C%243%3a%24C%2415%3c%2fListItemsAddress%3e%0d%0a++++++%3cNameIndex%3e64%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2435%3c%2fAddress%3e%0d%0a++++++%3cListItemsAddress%3e%3d'Calculations'!%24C%243%3a%24C%2415%3c%2fListItemsAddress%3e%0d%0a++++++%3cNameIndex%3e65%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2436%3c%2fAddress%3e%0d%0a++++++%3cListItemsAddress%3e%3d'Calculations'!%24C%243%3a%24C%2415%3c%2fListItemsAddress%3e%0d%0a++++++%3cNameIndex%3e66%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2437%3c%2fAddress%3e%0d%0a++++++%3cListItemsAddress%3e%3d'Calculations'!%24C%243%3a%24C%2415%3c%2fListItemsAddress%3e%0d%0a++++++%3cNameIndex%3e67%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2438%3c%2fAddress%3e%0d%0a++++++%3cListItemsAddress%3e%3d'Calculations'!%24C%243%3a%24C%2415%3c%2fListItemsAddress%3e%0d%0a++++++%3cNameIndex%3e68%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2439%3c%2fAddress%3e%0d%0a++++++%3cListItemsAddress%3e%3d'Calculations'!%24C%243%3a%24C%2415%3c%2fListItemsAddress%3e%0d%0a++++++%3cNameIndex%3e69%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2440%3c%2fAddress%3e%0d%0a++++++%3cListItemsAddress%3e%3d'Calculations'!%24C%243%3a%24C%2415%3c%2fListItemsAddress%3e%0d%0a++++++%3cNameIndex%3e70%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R%2441%3c%2fAddress%3e%0d%0a++++++%3cListItemsAddress%3e%3d'Calculations'!%24C%243%3a%24C%2415%3c%2fListItemsAddress%3e%0d%0a++++++%3cNameIndex%3e71%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++%3cCells%3e%0d%0a++++++%3cAddress%3e%3d'Revenue+Forecast'!%24B%246%3c%2fAddress%3e%0d%0a++++++%3cListItemsAddress+%2f%3e%0d%0a++++++%3cNameIndex%3e72%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A+Corp.%3c%2fDefaultValue%3e%0d%0a++++++%3cValueType%3eSystem.String%3c%2fValueType%3e%0d%0a++++%3c%2fCells%3e%0d%0a++++%3cCells%3e%0d%0a++++++%3cAddress%3e%3d'Revenue+Forecast'!%24B%247%3c%2fAddress%3e%0d%0a++++++%3cListItemsAddress+%2f%3e%0d%0a++++++%3cNameIndex%3e73%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B+Corp.%3c%2fDefaultValue%3e%0d%0a++++++%3cValueType%3eSystem.String%3c%2fValueType%3e%0d%0a++++%3c%2fCells%3e%0d%0a++++%3cCells%3e%0d%0a++++++%3cAddress%3e%3d'Revenue+Forecast'!%24B%248%3c%2fAddress%3e%0d%0a++++++%3cListItemsAddress+%2f%3e%0d%0a++++++%3cNameIndex%3e74%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C+Inc.%3c%2fDefaultValue%3e%0d%0a++++++%3cValueType%3eSystem.String%3c%2fValueType%3e%0d%0a++++%3c%2fCells%3e%0d%0a++++%3cCells%3e%0d%0a++++++%3cAddress%3e%3d'Revenue+Forecast'!%24B%249%3c%2fAddress%3e%0d%0a++++++%3cListItemsAddress+%2f%3e%0d%0a++++++%3cNameIndex%3e75%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D+Travel%3c%2fDefaultValue%3e%0d%0a++++++%3cValueType%3eSystem.String%3c%2fValueType%3e%0d%0a++++%3c%2fCells%3e%0d%0a++++%3cCells%3e%0d%0a++++++%3cAddress%3e%3d'Revenue+Forecast'!%24B%2410%3c%2fAddress%3e%0d%0a++++++%3cListItemsAddress+%2f%3e%0d%0a++++++%3cNameIndex%3e76%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E+Power%3c%2fDefaultValue%3e%0d%0a++++++%3cValueType%3eSystem.String%3c%2fValueType%3e%0d%0a++++%3c%2fCells%3e%0d%0a++++%3cCells%3e%0d%0a++++++%3cAddress%3e%3d'Revenue+Forecast'!%24B%2411%3c%2fAddress%3e%0d%0a++++++%3cListItemsAddress+%2f%3e%0d%0a++++++%3cNameIndex%3e77%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F+Lab%3c%2fDefaultValue%3e%0d%0a++++++%3cValueType%3eSystem.String%3c%2fValueType%3e%0d%0a++++%3c%2fCells%3e%0d%0a++++%3cCells%3e%0d%0a++++++%3cAddress%3e%3d'Revenue+Forecast'!%24B%2412%3c%2fAddress%3e%0d%0a++++++%3cListItemsAddress+%2f%3e%0d%0a++++++%3cNameIndex%3e78%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G+Inc.%3c%2fDefaultValue%3e%0d%0a++++++%3cValueType%3eSystem.String%3c%2fValueType%3e%0d%0a++++%3c%2fCells%3e%0d%0a++++%3cCells%3e%0d%0a++++++%3cAddress%3e%3d'Revenue+Forecast'!%24B%2413%3c%2fAddress%3e%0d%0a++++++%3cListItemsAddress+%2f%3e%0d%0a++++++%3cNameIndex%3e79%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H+Publishing%3c%2fDefaultValue%3e%0d%0a++++++%3cValueType%3eSystem.String%3c%2fValueType%3e%0d%0a++++%3c%2fCells%3e%0d%0a++++%3cCells%3e%0d%0a++++++%3cAddress%3e%3d'Revenue+Forecast'!%24B%2414%3c%2fAddress%3e%0d%0a++++++%3cListItemsAddress+%2f%3e%0d%0a++++++%3cNameIndex%3e80%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I+Design%3c%2fDefaultValue%3e%0d%0a++++++%3cValueType%3eSystem.String%3c%2fValueType%3e%0d%0a++++%3c%2fCells%3e%0d%0a++++%3cCells%3e%0d%0a++++++%3cAddress%3e%3d'Revenue+Forecast'!%24B%2415%3c%2fAddress%3e%0d%0a++++++%3cListItemsAddress+%2f%3e%0d%0a++++++%3cNameIndex%3e81%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J+House%3c%2fDefaultValue%3e%0d%0a++++++%3cValueType%3eSystem.String%3c%2fValueType%3e%0d%0a++++%3c%2fCells%3e%0d%0a++++%3cCells%3e%0d%0a++++++%3cAddress%3e%3d'Revenue+Forecast'!%24B%2416%3c%2fAddress%3e%0d%0a++++++%3cListItemsAddress+%2f%3e%0d%0a++++++%3cNameIndex%3e82%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K+Traders%3c%2fDefaultValue%3e%0d%0a++++++%3cValueType%3eSystem.String%3c%2fValueType%3e%0d%0a++++%3c%2fCells%3e%0d%0a++++%3cCells%3e%0d%0a++++++%3cAddress%3e%3d'Revenue+Forecast'!%24B%2417%3c%2fAddress%3e%0d%0a++++++%3cListItemsAddress+%2f%3e%0d%0a++++++%3cNameIndex%3e83%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L+Video%3c%2fDefaultValue%3e%0d%0a++++++%3cValueType%3eSystem.String%3c%2fValueType%3e%0d%0a++++%3c%2fCells%3e%0d%0a++++%3cCells%3e%0d%0a++++++%3cAddress%3e%3d'Revenue+Forecast'!%24B%2418%3c%2fAddress%3e%0d%0a++++++%3cListItemsAddress+%2f%3e%0d%0a++++++%3cNameIndex%3e84%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M+Toys%3c%2fDefaultValue%3e%0d%0a++++++%3cValueType%3eSystem.String%3c%2fValueType%3e%0d%0a++++%3c%2fCells%3e%0d%0a++++%3cCells%3e%0d%0a++++++%3cAddress%3e%3d'Revenue+Forecast'!%24B%2419%3c%2fAddress%3e%0d%0a++++++%3cListItemsAddress+%2f%3e%0d%0a++++++%3cNameIndex%3e85%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N+Inc.%3c%2fDefaultValue%3e%0d%0a++++++%3cValueType%3eSystem.String%3c%2fValueType%3e%0d%0a++++%3c%2fCells%3e%0d%0a++++%3cCells%3e%0d%0a++++++%3cAddress%3e%3d'Revenue+Forecast'!%24B%2420%3c%2fAddress%3e%0d%0a++++++%3cListItemsAddress+%2f%3e%0d%0a++++++%3cNameIndex%3e86%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O+Corp%3c%2fDefaultValue%3e%0d%0a++++++%3cValueType%3eSystem.String%3c%2fValueType%3e%0d%0a++++%3c%2fCells%3e%0d%0a++++%3cCells%3e%0d%0a++++++%3cAddress%3e%3d'Revenue+Forecast'!%24B%2421%3c%2fAddress%3e%0d%0a++++++%3cListItemsAddress+%2f%3e%0d%0a++++++%3cNameIndex%3e87%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P+Insurance%3c%2fDefaultValue%3e%0d%0a++++++%3cValueType%3eSystem.String%3c%2fValueType%3e%0d%0a++++%3c%2fCells%3e%0d%0a++++%3cCells%3e%0d%0a++++++%3cAddress%3e%3d'Revenue+Forecast'!%24B%2422%3c%2fAddress%3e%0d%0a++++++%3cListItemsAddress+%2f%3e%0d%0a++++++%3cNameIndex%3e88%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R+Software%3c%2fDefaultValue%3e%0d%0a++++++%3cValueType%3eSystem.String%3c%2fValueType%3e%0d%0a++++%3c%2fCells%3e%0d%0a++++%3cCells%3e%0d%0a++++++%3cAddress%3e%3d'Revenue+Forecast'!%24B%2423%3c%2fAddress%3e%0d%0a++++++%3cListItemsAddress+%2f%3e%0d%0a++++++%3cNameIndex%3e89%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S+Institute%3c%2fDefaultValue%3e%0d%0a++++++%3cValueType%3eSystem.String%3c%2fValueType%3e%0d%0a++++%3c%2fCells%3e%0d%0a++++%3cCells%3e%0d%0a++++++%3cAddress%3e%3d'Revenue+Forecast'!%24B%2424%3c%2fAddress%3e%0d%0a++++++%3cListItemsAddress+%2f%3e%0d%0a++++++%3cNameIndex%3e90%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2425%3c%2fAddress%3e%0d%0a++++++%3cListItemsAddress+%2f%3e%0d%0a++++++%3cNameIndex%3e91%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2426%3c%2fAddress%3e%0d%0a++++++%3cListItemsAddress+%2f%3e%0d%0a++++++%3cNameIndex%3e92%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2427%3c%2fAddress%3e%0d%0a++++++%3cListItemsAddress+%2f%3e%0d%0a++++++%3cNameIndex%3e93%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2428%3c%2fAddress%3e%0d%0a++++++%3cListItemsAddress+%2f%3e%0d%0a++++++%3cNameIndex%3e94%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2429%3c%2fAddress%3e%0d%0a++++++%3cListItemsAddress+%2f%3e%0d%0a++++++%3cNameIndex%3e95%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2430%3c%2fAddress%3e%0d%0a++++++%3cListItemsAddress+%2f%3e%0d%0a++++++%3cNameIndex%3e96%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2431%3c%2fAddress%3e%0d%0a++++++%3cListItemsAddress+%2f%3e%0d%0a++++++%3cNameIndex%3e97%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2432%3c%2fAddress%3e%0d%0a++++++%3cListItemsAddress+%2f%3e%0d%0a++++++%3cNameIndex%3e98%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2433%3c%2fAddress%3e%0d%0a++++++%3cListItemsAddress+%2f%3e%0d%0a++++++%3cNameIndex%3e99%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2434%3c%2fAddress%3e%0d%0a++++++%3cListItemsAddress+%2f%3e%0d%0a++++++%3cNameIndex%3e100%3c%2fNameIndex%3e%0d%0a++++++%3cIsHidingEnabled%3efalse%3c%2fIsHidingEnabled%3e%0d%0a++++++%3cIsDisablingEnable</t>
  </si>
  <si>
    <t xml:space="preserve"> 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2435%3c%2fAddress%3e%0d%0a++++++%3cListItemsAddress+%2f%3e%0d%0a++++++%3cNameIndex%3e101%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2436%3c%2fAddress%3e%0d%0a++++++%3cListItemsAddress+%2f%3e%0d%0a++++++%3cNameIndex%3e102%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2437%3c%2fAddress%3e%0d%0a++++++%3cListItemsAddress+%2f%3e%0d%0a++++++%3cNameIndex%3e103%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2438%3c%2fAddress%3e%0d%0a++++++%3cListItemsAddress+%2f%3e%0d%0a++++++%3cNameIndex%3e104%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2439%3c%2fAddress%3e%0d%0a++++++%3cListItemsAddress+%2f%3e%0d%0a++++++%3cNameIndex%3e105%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2440%3c%2fAddress%3e%0d%0a++++++%3cListItemsAddress+%2f%3e%0d%0a++++++%3cNameIndex%3e106%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B%2441%3c%2fAddress%3e%0d%0a++++++%3cListItemsAddress+%2f%3e%0d%0a++++++%3cNameIndex%3e107%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246%3c%2fAddress%3e%0d%0a++++++%3cListItemsAddress+%2f%3e%0d%0a++++++%3cNameIndex%3e108%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150000%3c%2fDefaultValue%3e%0d%0a++++++%3cValueType%3eSystem.Double%3c%2fValueType%3e%0d%0a++++%3c%2fCells%3e%0d%0a++++%3cCells%3e%0d%0a++++++%3cAddress%3e%3d'Revenue+Forecast'!%24L%246%3c%2fAddress%3e%0d%0a++++++%3cListItemsAddress+%2f%3e%0d%0a++++++%3cNameIndex%3e109%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120000%3c%2fDefaultValue%3e%0d%0a++++++%3cValueType%3eSystem.Double%3c%2fValueType%3e%0d%0a++++%3c%2fCells%3e%0d%0a++++%3cCells%3e%0d%0a++++++%3cAddress%3e%3d'Revenue+Forecast'!%24O%246%3c%2fAddress%3e%0d%0a++++++%3cListItemsAddress+%2f%3e%0d%0a++++++%3cNameIndex%3e110%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90000%3c%2fDefaultValue%3e%0d%0a++++++%3cValueType%3eSystem.Double%3c%2fValueType%3e%0d%0a++++%3c%2fCells%3e%0d%0a++++%3cCells%3e%0d%0a++++++%3cAddress%3e%3d'Revenue+Forecast'!%24I%247%3c%2fAddress%3e%0d%0a++++++%3cListItemsAddress+%2f%3e%0d%0a++++++%3cNameIndex%3e111%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145200%3c%2fDefaultValue%3e%0d%0a++++++%3cValueType%3eSystem.Double%3c%2fValueType%3e%0d%0a++++%3c%2fCells%3e%0d%0a++++%3cCells%3e%0d%0a++++++%3cAddress%3e%3d'Revenue+Forecast'!%24L%247%3c%2fAddress%3e%0d%0a++++++%3cListItemsAddress+%2f%3e%0d%0a++++++%3cNameIndex%3e112%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122000%3c%2fDefaultValue%3e%0d%0a++++++%3cValueType%3eSystem.Double%3c%2fValueType%3e%0d%0a++++%3c%2fCells%3e%0d%0a++++%3cCells%3e%0d%0a++++++%3cAddress%3e%3d'Revenue+Forecast'!%24O%247%3c%2fAddress%3e%0d%0a++++++%3cListItemsAddress+%2f%3e%0d%0a++++++%3cNameIndex%3e113%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89000%3c%2fDefaultValue%3e%0d%0a++++++%3cValueType%3eSystem.Double%3c%2fValueType%3e%0d%0a++++%3c%2fCells%3e%0d%0a++++%3cCells%3e%0d%0a++++++%3cAddress%3e%3d'Revenue+Forecast'!%24I%248%3c%2fAddress%3e%0d%0a++++++%3cListItemsAddress+%2f%3e%0d%0a++++++%3cNameIndex%3e114%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162500%3c%2fDefaultValue%3e%0d%0a++++++%3cValueType%3eSystem.Double%3c%2fValueType%3e%0d%0a++++%3c%2fCells%3e%0d%0a++++%3cCells%3e%0d%0a++++++%3cAddress%3e%3d'Revenue+Forecast'!%24L%248%3c%2fAddress%3e%0d%0a++++++%3cListItemsAddress+%2f%3e%0d%0a++++++%3cNameIndex%3e115%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120000%3c%2fDefaultValue%3e%0d%0a++++++%3cValueType%3eSystem.Double%3c%2fValueType%3e%0d%0a++++%3c%2fCells%3e%0d%0a++++%3cCells%3e%0d%0a++++++%3cAddress%3e%3d'Revenue+Forecast'!%24O%248%3c%2fAddress%3e%0d%0a++++++%3cListItemsAddress+%2f%3e%0d%0a++++++%3cNameIndex%3e116%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84000%3c%2fDefaultValue%3e%0d%0a++++++%3cValueType%3eSystem.Double%3c%2fValueType%3e%0d%0a++++%3c%2fCells%3e%0d%0a++++%3cCells%3e%0d%0a++++++%3cAddress%3e%3d'Revenue+Forecast'!%24I%249%3c%2fAddress%3e%0d%0a++++++%3cListItemsAddress+%2f%3e%0d%0a++++++%3cNameIndex%3e117%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147500%3c%2fDefaultValue%3e%0d%0a++++++%3cValueType%3eSystem.Double%3c%2fValueType%3e%0d%0a++++%3c%2fCells%3e%0d%0a++++%3cCells%3e%0d%0a++++++%3cAddress%3e%3d'Revenue+Forecast'!%24L%249%3c%2fAddress%3e%0d%0a++++++%3cListItemsAddress+%2f%3e%0d%0a++++++%3cNameIndex%3e118%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125000%3c%2fDefaultValue%3e%0d%0a++++++%3cValueType%3eSystem.Double%3c%2fValueType%3e%0d%0a++++%3c%2fCells%3e%0d%0a++++%3cCells%3e%0d%0a++++++%3cAddress%3e%3d'Revenue+Forecast'!%24O%249%3c%2fAddress%3e%0d%0a++++++%3cListItemsAddress+%2f%3e%0d%0a++++++%3cNameIndex%3e119%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99000%3c%2fDefaultValue%3e%0d%0a++++++%3cValueType%3eSystem.Double%3c%2fValueType%3e%0d%0a++++%3c%2fCells%3e%0d%0a++++%3cCells%3e%0d%0a++++++%3cAddress%3e%3d'Revenue+Forecast'!%24I%2410%3c%2fAddress%3e%0d%0a++++++%3cListItemsAddress+%2f%3e%0d%0a++++++%3cNameIndex%3e120%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148000%3c%2fDefaultValue%3e%0d%0a++++++%3cValueType%3eSystem.Double%3c%2fValueType%3e%0d%0a++++%3c%2fCells%3e%0d%0a++++%3cCells%3e%0d%0a++++++%3cAddress%3e%3d'Revenue+Forecast'!%24L%2410%3c%2fAddress%3e%0d%0a++++++%3cListItemsAddress+%2f%3e%0d%0a++++++%3cNameIndex%3e121%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140000%3c%2fDefaultValue%3e%0d%0a++++++%3cValueType%3eSystem.Double%3c%2fValueType%3e%0d%0a++++%3c%2fCells%3e%0d%0a++++%3cCells%3e%0d%0a++++++%3cAddress%3e%3d'Revenue+Forecast'!%24O%2410%3c%2fAddress%3e%0d%0a++++++%3cListItemsAddress+%2f%3e%0d%0a++++++%3cNameIndex%3e122%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132000%3c%2fDefaultValue%3e%0d%0a++++++%3cValueType%3eSystem.Double%3c%2fValueType%3e%0d%0a++++%3c%2fCells%3e%0d%0a++++%3cCells%3e%0d%0a++++++%3cAddress%3e%3d'Revenue+Forecast'!%24I%2411%3c%2fAddress%3e%0d%0a++++++%3cListItemsAddress+%2f%3e%0d%0a++++++%3cNameIndex%3e123%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175000%3c%2fDefaultValue%3e%0d%0a++++++%3cValueType%3eSystem.Double%3c%2fValueType%3e%0d%0a++++%3c%2fCells%3e%0d%0a++++%3cCells%3e%0d%0a++++++%3cAddress%3e%3d'Revenue+Forecast'!%24L%2411%3c%2fAddress%3e%0d%0a++++++%3cListItemsAddress+%2f%3e%0d%0a++++++%3cNameIndex%3e124%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150000%3c%2fDefaultValue%3e%0d%0a++++++%3cValueType%3eSystem.Double%3c%2fValueType%3e%0d%0a++++%3c%2fCells%3e%0d%0a++++%3cCells%3e%0d%0a++++++%3cAddress%3e%3d'Revenue+Forecast'!%24O%2411%3c%2fAddress%3e%0d%0a++++++%3cListItemsAddress+%2f%3e%0d%0a++++++%3cNameIndex%3e125%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125000%3c%2fDefaultValue%3e%0d%0a++++++%3cValueType%3eSystem.Double%3c%2fValueType%3e%0d%0a++++%3c%2fCells%3e%0d%0a++++%3cCells%3e%0d%0a++++++%3cAddress%3e%3d'Revenue+Forecast'!%24I%2412%3c%2fAddress%3e%0d%0a++++++%3cListItemsAddress+%2f%3e%0d%0a++++++%3cNameIndex%3e126%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149000%3c%2fDefaultValue%3e%0d%0a++++++%3cValueType%3eSystem.Double%3c%2fValueType%3e%0d%0a++++%3c%2fCells%3e%0d%0a++++%3cCells%3e%0d%0a++++++%3cAddress%3e%3d'Revenue+Forecast'!%24L%2412%3c%2fAddress%3e%0d%0a++++++%3cListItemsAddress+%2f%3e%0d%0a++++++%3cNameIndex%3e127%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125000%3c%2fDefaultValue%3e%0d%0a++++++%3cValueType%3eSystem.Double%3c%2fValueType%3e%0d%0a++++%3c%2fCells%3e%0d%0a++++%3cCells%3e%0d%0a++++++%3cAddress%3e%3d'Revenue+Forecast'!%24O%2412%3c%2fAddress%3e%0d%0a++++++%3cListItemsAddress+%2f%3e%0d%0a++++++%3cNameIndex%3e128%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101000%3c%2fDefaultValue%3e%0d%0a++++++%3cValueType%3eSystem.Double%3c%2fValueType%3e%0d%0a++++%3c%2fCells%3e%0d%0a++++%3cCells%3e%0d%0a++++++%3cAddress%3e%3d'Revenue+Forecast'!%24I%2413%3c%2fAddress%3e%0d%0a++++++%3cListItemsAddress+%2f%3e%0d%0a++++++%3cNameIndex%3e129%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142000%3c%2fDefaultValue%3e%0d%0a++++++%3cValueType%3eSystem.Double%3c%2fValueType%3e%0d%0a++++%3c%2fCells%3e%0d%0a++++%3cCells%3e%0d%0a++++++%3cAddress%3e%3d'Revenue+Forecast'!%24L%2413%3c%2fAddress%3e%0d%0a++++++%3cListItemsAddress+%2f%3e%0d%0a++++++%3cNameIndex%3e130%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131000%3c%2fDefaultValue%3e%0d%0a++++++%3cValueType%3eSystem.Double%3c%2fValueType%3e%0d%0a++++%3c%2fCells%3e%0d%0a++++%3cCells%3e%0d%0a++++++%3cAddress%3e%3d'Revenue+Forecast'!%24O%2413%3c%2fAddress%3e%0d%0a++++++%3cListItemsAddress+%2f%3e%0d%0a++++++%3cNameIndex%3e131%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119000%3c%2fDefaultValue%3e%0d%0a++++++%3cValueType%3eSystem.Double%3c%2fValueType%3e%0d%0a++++%3c%2fCells%3e%0d%0a++++%3cCells%3e%0d%0a++++++%3cAddress%3e%3d'Revenue+Forecast'!%24I%2414%3c%2fAddress%3e%0d%0a++++++%3cListItemsAddress+%2f%3e%0d%0a++++++%3cNameIndex%3e132%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189900%3c%2fDefaultValue%3e%0d%0a++++++%3cValueType%3eSystem.Double%3c%2fValueType%3e%0d%0a++++%3c%2fCells%3e%0d%0a++++%3cCells%3e%0d%0a++++++%3cAddress%3e%3d'Revenue+Forecast'!%24L%2414%3c%2fAddress%3e%0d%0a++++++%3cListItemsAddress+%2f%3e%0d%0a++++++%3cNameIndex%3e133%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175000%3c%2fDefaultValue%3e%0d%0a++++++%3cValueType%3eSystem.Double%3c%2fValueType%3e%0d%0a++++%3c%2fCells%3e%0d%0a++++%3cCells%3e%0d%0a++++++%3cAddress%3e%3d'Revenue+Forecast'!%24O%2414%3c%2fAddress%3e%0d%0a++++++%3cListItemsAddress+%2f%3e%0d%0a++++++%3cNameIndex%3e134%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145000%3c%2fDefaultValue%3e%0d%0a++++++%3cValueType%3eSystem.Double%3c%2fValueType%3e%0d%0a++++%3c%2fCells%3e%0d%0a++++%3cCells%3e%0d%0a++++++%3cAddress%3e%3d'Revenue+Forecast'!%24I%2415%3c%2fAddress%3e%0d%0a++++++%3cListItemsAddress+%2f%3e%0d%0a++++++%3cNameIndex%3e135%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172500%3c%2fDefaultValue%3e%0d%0a++++++%3cValueType%3eSystem.Double%3c%2fValueType%3e%0d%0a++++%3c%2fCells%3e%0d%0a++++%3cCells%3e%0d%0a++++++%3cAddress%3e%3d'Revenue+Forecast'!%24L%2415%3c%2fAddress%3e%0d%0a++++++%3cListItemsAddress+%2f%3e%0d%0a++++++%3cNameIndex%3e136%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156000%3c%2fDefaultValue%3e%0d%0a++++++%3cValueType%3eSystem.Double%3c%2fValueType%3e%0d%0a++++%3c%2fCells%3e%0d%0a++++%3cCells%3e%0d%0a++++++%3cAddress%3e%3d'Revenue+Forecast'!%24O%2415%3c%2fAddress%3e%0d%0a++++++%3cListItemsAddress+%2f%3e%0d%0a++++++%3cNameIndex%3e137%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142000%3c%2fDefaultValue%3e%0d%0a++++++%3cValueType%3eSystem.Double%3c%2fValueType%3e%0d%0a++++%3c%2fCells%3e%0d%0a++++%3cCells%3e%0d%0a++++++%3cAddress%3e%3d'Revenue+Forecast'!%24I%2416%3c%2fAddress%3e%0d%0a++++++%3cListItemsAddress+%2f%3e%0d%0a++++++%3cNameIndex%3e138%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163500%3c%2fDefaultValue%3e%0d%0a++++++%3cValueType%3eSystem.Double%3c%2fValueType%3e%0d%0a++++%3c%2fCells%3e%0d%0a++++%3cCells%3e%0d%0a++++++%3cAddress%3e%3d'Revenue+Forecast'!%24L%2416%3c%2fAddress%3e%0d%0a++++++%3cListItemsAddress+%2f%3e%0d%0a++++++%3cNameIndex%3e139%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146000%3c%2fDefaultValue%3e%0d%0a++++++%3cValueType%3eSystem.Double%3c%2fValueType%3e%0d%0a++++%3c%2fCells%3e%0d%0a++++%3cCells%3e%0d%0a++++++%3cAddress%3e%3d'Revenue+Forecast'!%24O%2416%3c%2fAddress%3e%0d%0a++++++%3cListItemsAddress+%2f%3e%0d%0a++++++%3cNameIndex%3e140%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123000%3c%2fDefaultValue%3e%0d%0a++++++%3cValueType%3eSystem.Double%3c%2fValueType%3e%0d%0a++++%3c%2fCells%3e%0d%0a++++%3cCells%3e%0d%0a++++++%3cAddress%3e%3d'Revenue+Forecast'!%24I%2417%3c%2fAddress%3e%0d%0a++++++%3cListItemsAddress+%2f%3e%0d%0a++++++%3cNameIndex%3e141%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155500%3c%2fDefaultValue%3e%0d%0a++++++%3cValueType%3eSystem.Double%3c%2fValueType%3e%0d%0a++++%3c%2fCells%3e%0d%0a++++%3cCells%3e%0d%0a++++++%3cAddress%3e%3d'Revenue+Forecast'!%24L%2417%3c%2fAddress%3e%0d%0a++++++%3cListItemsAddress+%2f%3e%0d%0a++++++%3cNameIndex%3e142%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150000%3c%2fDefaultValue%3e%0d%0a++++++%3cValueType%3eSystem.Double%3c%2fValueType%3e%0d%0a++++%3c%2fCells%3e%0d%0a++++%3cCells%3e%0d%0a++++++%3cAddress%3e%3d'Revenue+Forecast'!%24O%2417%3c%2fAddress%3e%0d%0a++++++%3cListItemsAddress+%2f%3e%0d%0a++++++%3cNameIndex%3e143%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141000%3c%2fDefaultValue%3e%0d%0a++++++%3cValueType%3eSystem.Double%3c%2fValueType%3e%0d%0a++++%3c%2fCells%3e%0d%0a++++%3cCells%3e%0d%0a++++++%3cAddress%3e%3d'Revenue+Forecast'!%24I%2418%3c%2fAddress%3e%0d%0a++++++%3cListItemsAddress+%2f%3e%0d%0a++++++%3cNameIndex%3e144%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166000%3c%2fDefaultValue%3e%0d%0a++++++%3cValueType%3eSystem.Double%3c%2fValueType%3e%0d%0a++++%3c%2fCells%3e%0d%0a++++%3cCells%3e%0d%0a++++++%3cAddress%3e%3d'Revenue+Forecast'!%24L%2418%3c%2fAddress%3e%0d%0a++++++%3cListItemsAddress+%2f%3e%0d%0a++++++%3cNameIndex%3e145%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133000%3c%2fDefaultValue%3e%0d%0a++++++%3cValueType%3eSystem.Double%3c%2fValueType%3e%0d%0a++++%3c%2fCells%3e%0d%0a++++%3cCells%3e%0d%0a++++++%3cAddress%3e%3d'Revenue+Forecast'!%24O%2418%3c%2fAddress%3e%0d%0a++++++%3cListItemsAddress+%2f%3e%0d%0a++++++%3cNameIndex%3e146%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112000%3c%2fDefaultValue%3e%0d%0a++++++%3cValueType%3eSystem.Double%3c%2fValueType%3e%0d%0a++++%3c%2fCells%3e%0d%0a++++%3cCells%3e%0d%0a++++++%3cAddress%3e%3d'Revenue+Forecast'!%24I%2419%3c%2fAddress%3e%0d%0a++++++%3cListItemsAddress+%2f%3e%0d%0a++++++%3cNameIndex%3e147%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180000%3c%2fDefaultValue%3e%0d%0a++++++%3cValueType%3eSystem.Double%3c%2fValueType%3e%0d%0a++++%3c%2fCells%3e%0d%0a++++%3cCells%3e%0d%0a++++++%3cAddress%3e%3d'Revenue+Forecast'!%24L%2419%3c%2fAddress%3e%0d%0a++++++%3cListItemsAddress+%2f%3e%0d%0a++++++%3cNameIndex%3e148%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170000%3c%2fDefaultValue%3e%0d%0a++++++%3cValueType%3eSystem.Double%3c%2fValueType%3e%0d%0a++++%3c%2fCells%3e%0d%0a++++%3cCells%3e%0d%0a++++++%3cAddress%3e%3d'Revenue+Forecast'!%24O%2419%3c%2fAddress%3e%0d%0a++++++%3cListItemsAddress+%2f%3e%0d%0a++++++%3cNameIndex%3e149%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160000%3c%2fDefaultValue%3e%0d%0a++++++%3cValueType%3eSystem.Double%3c%2fValueType%3e%0d%0a++++%3c%2fCells%3e%0d%0a++++%3cCells%3e%0d%0a++++++%3cAddress%3e%3d'Revenue+Forecast'!%24I%2420%3c%2fAddress%3e%0d%0a++++++%3cListItemsAddress+%2f%3e%0d%0a++++++%3cNameIndex%3e150%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140000%3c%2fDefaultValue%3e%0d%0a++++++%3cValueType%3eSystem.Double%3c%2fValueType%3e%0d%0a++++%3c%2fCells%3e%0d%0a++++%3cCells%3e%0d%0a++++++%3cAddress%3e%3d'Revenue+Forecast'!%24L%2420%3c%2fAddress%3e%0d%0a++++++%3cListItemsAddress+%2f%3e%0d%0a++++++%3cNameIndex%3e151%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120000%3c%2fDefaultValue%3e%0d%0a++++++%3cValueType%3eSystem.Double%3c%2fValueType%3e%0d%0a++++%3c%2fCells%3e%0d%0a++++%3cCells%3e%0d%0a++++++%3cAddress%3e%3d'Revenue+Forecast'!%24O%2420%3c%2fAddress%3e%0d%0a++++++%3cListItemsAddress+%2f%3e%0d%0a++++++%3cNameIndex%3e152%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100000%3c%2fDefaultValue%3e%0d%0a++++++%3cValueType%3eSystem.Double%3c%2fValueType%3e%0d%0a++++%3c%2fCells%3e%0d%0a++++%3cCells%3e%0d%0a++++++%3cAddress%3e%3d'Revenue+Forecast'!%24I%2421%3c%2fAddress%3e%0d%0a++++++%3cListItemsAddress+%2f%3e%0d%0a++++++%3cNameIndex%3e153%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155000%3c%2fDefaultValue%3e%0d%0a++++++%3cValueType%3eSystem.Double%3c%2fValueType%3e%0d%0a++++%3c%2fCells%3e%0d%0a++++%3cCells%3e%0d%0a++++++%3cAddress%3e%3d'Revenue+Forecast'!%24L%2421%3c%2fAddress%3e%0d%0a++++++%3cListItemsAddress+%2f%3e%0d%0a++++++%3cNameIndex%3e154%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</t>
  </si>
  <si>
    <t xml:space="preserve"> +Box%3c%2fType%3e%0d%0a++++++%3cDefaultValue%3e135000%3c%2fDefaultValue%3e%0d%0a++++++%3cValueType%3eSystem.Double%3c%2fValueType%3e%0d%0a++++%3c%2fCells%3e%0d%0a++++%3cCells%3e%0d%0a++++++%3cAddress%3e%3d'Revenue+Forecast'!%24O%2421%3c%2fAddress%3e%0d%0a++++++%3cListItemsAddress+%2f%3e%0d%0a++++++%3cNameIndex%3e155%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115000%3c%2fDefaultValue%3e%0d%0a++++++%3cValueType%3eSystem.Double%3c%2fValueType%3e%0d%0a++++%3c%2fCells%3e%0d%0a++++%3cCells%3e%0d%0a++++++%3cAddress%3e%3d'Revenue+Forecast'!%24I%2422%3c%2fAddress%3e%0d%0a++++++%3cListItemsAddress+%2f%3e%0d%0a++++++%3cNameIndex%3e156%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173200%3c%2fDefaultValue%3e%0d%0a++++++%3cValueType%3eSystem.Double%3c%2fValueType%3e%0d%0a++++%3c%2fCells%3e%0d%0a++++%3cCells%3e%0d%0a++++++%3cAddress%3e%3d'Revenue+Forecast'!%24L%2422%3c%2fAddress%3e%0d%0a++++++%3cListItemsAddress+%2f%3e%0d%0a++++++%3cNameIndex%3e157%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168500%3c%2fDefaultValue%3e%0d%0a++++++%3cValueType%3eSystem.Double%3c%2fValueType%3e%0d%0a++++%3c%2fCells%3e%0d%0a++++%3cCells%3e%0d%0a++++++%3cAddress%3e%3d'Revenue+Forecast'!%24O%2422%3c%2fAddress%3e%0d%0a++++++%3cListItemsAddress+%2f%3e%0d%0a++++++%3cNameIndex%3e158%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161900%3c%2fDefaultValue%3e%0d%0a++++++%3cValueType%3eSystem.Double%3c%2fValueType%3e%0d%0a++++%3c%2fCells%3e%0d%0a++++%3cCells%3e%0d%0a++++++%3cAddress%3e%3d'Revenue+Forecast'!%24I%2423%3c%2fAddress%3e%0d%0a++++++%3cListItemsAddress+%2f%3e%0d%0a++++++%3cNameIndex%3e159%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146500%3c%2fDefaultValue%3e%0d%0a++++++%3cValueType%3eSystem.Double%3c%2fValueType%3e%0d%0a++++%3c%2fCells%3e%0d%0a++++%3cCells%3e%0d%0a++++++%3cAddress%3e%3d'Revenue+Forecast'!%24L%2423%3c%2fAddress%3e%0d%0a++++++%3cListItemsAddress+%2f%3e%0d%0a++++++%3cNameIndex%3e160%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142400%3c%2fDefaultValue%3e%0d%0a++++++%3cValueType%3eSystem.Double%3c%2fValueType%3e%0d%0a++++%3c%2fCells%3e%0d%0a++++%3cCells%3e%0d%0a++++++%3cAddress%3e%3d'Revenue+Forecast'!%24O%2423%3c%2fAddress%3e%0d%0a++++++%3cListItemsAddress+%2f%3e%0d%0a++++++%3cNameIndex%3e161%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%3e137500%3c%2fDefaultValue%3e%0d%0a++++++%3cValueType%3eSystem.Double%3c%2fValueType%3e%0d%0a++++%3c%2fCells%3e%0d%0a++++%3cCells%3e%0d%0a++++++%3cAddress%3e%3d'Revenue+Forecast'!%24I%2424%3c%2fAddress%3e%0d%0a++++++%3cListItemsAddress+%2f%3e%0d%0a++++++%3cNameIndex%3e162%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2424%3c%2fAddress%3e%0d%0a++++++%3cListItemsAddress+%2f%3e%0d%0a++++++%3cNameIndex%3e163%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2424%3c%2fAddress%3e%0d%0a++++++%3cListItemsAddress+%2f%3e%0d%0a++++++%3cNameIndex%3e164%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2425%3c%2fAddress%3e%0d%0a++++++%3cListItemsAddress+%2f%3e%0d%0a++++++%3cNameIndex%3e165%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2425%3c%2fAddress%3e%0d%0a++++++%3cListItemsAddress+%2f%3e%0d%0a++++++%3cNameIndex%3e166%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2425%3c%2fAddress%3e%0d%0a++++++%3cListItemsAddress+%2f%3e%0d%0a++++++%3cNameIndex%3e167%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2426%3c%2fAddress%3e%0d%0a++++++%3cListItemsAddress+%2f%3e%0d%0a++++++%3cNameIndex%3e168%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2426%3c%2fAddress%3e%0d%0a++++++%3cListItemsAddress+%2f%3e%0d%0a++++++%3cNameIndex%3e169%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2426%3c%2fAddress%3e%0d%0a++++++%3cListItemsAddress+%2f%3e%0d%0a++++++%3cNameIndex%3e170%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2427%3c%2fAddress%3e%0d%0a++++++%3cListItemsAddress+%2f%3e%0d%0a++++++%3cNameIndex%3e171%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2427%3c%2fAddress%3e%0d%0a++++++%3cListItemsAddress+%2f%3e%0d%0a++++++%3cNameIndex%3e172%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2427%3c%2fAddress%3e%0d%0a++++++%3cListItemsAddress+%2f%3e%0d%0a++++++%3cNameIndex%3e173%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2428%3c%2fAddress%3e%0d%0a++++++%3cListItemsAddress+%2f%3e%0d%0a++++++%3cNameIndex%3e174%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2428%3c%2fAddress%3e%0d%0a++++++%3cListItemsAddress+%2f%3e%0d%0a++++++%3cNameIndex%3e175%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2428%3c%2fAddress%3e%0d%0a++++++%3cListItemsAddress+%2f%3e%0d%0a++++++%3cNameIndex%3e176%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2429%3c%2fAddress%3e%0d%0a++++++%3cListItemsAddress+%2f%3e%0d%0a++++++%3cNameIndex%3e177%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2429%3c%2fAddress%3e%0d%0a++++++%3cListItemsAddress+%2f%3e%0d%0a++++++%3cNameIndex%3e178%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2429%3c%2fAddress%3e%0d%0a++++++%3cListItemsAddress+%2f%3e%0d%0a++++++%3cNameIndex%3e179%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2430%3c%2fAddress%3e%0d%0a++++++%3cListItemsAddress+%2f%3e%0d%0a++++++%3cNameIndex%3e180%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2430%3c%2fAddress%3e%0d%0a++++++%3cListItemsAddress+%2f%3e%0d%0a++++++%3cNameIndex%3e181%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2430%3c%2fAddress%3e%0d%0a++++++%3cListItemsAddress+%2f%3e%0d%0a++++++%3cNameIndex%3e182%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2431%3c%2fAddress%3e%0d%0a++++++%3cListItemsAddress+%2f%3e%0d%0a++++++%3cNameIndex%3e183%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2431%3c%2fAddress%3e%0d%0a++++++%3cListItemsAddress+%2f%3e%0d%0a++++++%3cNameIndex%3e184%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2431%3c%2fAddress%3e%0d%0a++++++%3cListItemsAddress+%2f%3e%0d%0a++++++%3cNameIndex%3e185%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2432%3c%2fAddress%3e%0d%0a++++++%3cListItemsAddress+%2f%3e%0d%0a++++++%3cNameIndex%3e186%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2432%3c%2fAddress%3e%0d%0a++++++%3cListItemsAddress+%2f%3e%0d%0a++++++%3cNameIndex%3e187%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2432%3c%2fAddress%3e%0d%0a++++++%3cListItemsAddress+%2f%3e%0d%0a++++++%3cNameIndex%3e188%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2433%3c%2fAddress%3e%0d%0a++++++%3cListItemsAddress+%2f%3e%0d%0a++++++%3cNameIndex%3e189%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2433%3c%2fAddress%3e%0d%0a++++++%3cListItemsAddress+%2f%3e%0d%0a++++++%3cNameIndex%3e190%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2433%3c%2fAddress%3e%0d%0a++++++%3cListItemsAddress+%2f%3e%0d%0a++++++%3cNameIndex%3e191%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2434%3c%2fAddress%3e%0d%0a++++++%3cListItemsAddress+%2f%3e%0d%0a++++++%3cNameIndex%3e192%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2434%3c%2fAddress%3e%0d%0a++++++%3cListItemsAddress+%2f%3e%0d%0a++++++%3cNameIndex%3e193%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2434%3c%2fAddress%3e%0d%0a++++++%3cListItemsAddress+%2f%3e%0d%0a++++++%3cNameIndex%3e194%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2435%3c%2fAddress%3e%0d%0a++++++%3cListItemsAddress+%2f%3e%0d%0a++++++%3cNameIndex%3e195%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2435%3c%2fAddress%3e%0d%0a++++++%3cListItemsAddress+%2f%3e%0d%0a++++++%3cNameIndex%3e196%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2435%3c%2fAddress%3e%0d%0a++++++%3cListItemsAddress+%2f%3e%0d%0a++++++%3cNameIndex%3e197%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2436%3c%2fAddress%3e%0d%0a++++++%3cListItemsAddress+%2f%3e%0d%0a++++++%3cNameIndex%3e198%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2436%3c%2fAddress%3e%0d%0a++++++%3cListItemsAddress+%2f%3e%0d%0a++++++%3cNameIndex%3e199%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2436%3c%2fAddress%3e%0d%0a++++++%3cListItemsAddress+%2f%3e%0d%0a++++++%3cNameIndex%3e200%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2437%3c%2fAddress%3e%0d%0a++++++%3cListItemsAddress+%2f%3e%0d%0a++++++%3cNameIndex%3e201%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2437%3c%2fAddress%3e%0d%0a++++++%3cListItemsAddress+%2f%3e%0d%0a++++++%3cNameIndex%3e202%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2437%3c%2fAddress%3e%0d%0a++++++%3cListItemsAddress+%2f%3e%0d%0a++++++%3cNameIndex%3e203%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2438%3c%2fAddress%3e%0d%0a++++++%3cListItemsAddress+%2f%3e%0d%0a++++++%3cNameIndex%3e204%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2438%3c%2fAddress%3e%0d%0a++++++%3cListItemsAddress+%2f%3e%0d%0a++++++%3cNameIndex%3e205%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2438%3c%2fAddress%3e%0d%0a++++++%3cListItemsAddress+%2f%3e%0d%0a++++++%3cNameIndex%3e206%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2439%3c%2fAddress%3e%0d%0a++++++%3cListItemsAddress+%2f%3e%0d%0a++++++%3cNameIndex%3e207%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2439%3c%2fAddress%3e%0d%0a++++++%3cListItemsAddress+%2f%3e%0d%0a++++++%3cNameIndex%3e208%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2439%3c%2fAddress%3e%0d%0a++++++%3cListItemsAddress+%2f%3e%0d%0a++++++%3cNameIndex%3e209%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2440%3c%2fAddress%3e%0d%0a++++++%3cListItemsAddress+%2f%3e%0d%0a++++++%3cNameIndex%3e210%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2440%3c%2fAddress%3e%0d%0a++++++%3cListItemsAddress+%2f%3e%0d%0a++++++%3cNameIndex%3e211%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2440%3c%2fAddress%3e%0d%0a++++++%3cListItemsAddress+%2f%3e%0d%0a++++++%3cNameIndex%3e212%3c%2fNameIndex%3e%0d%0a++++++%3cIsHidingEnabled%3efalse%3c%2fIsHidingEnabled%3e%0d%0a++++++%3cIsDisablingEnabled%3e</t>
  </si>
  <si>
    <t xml:space="preserve"> 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I%2441%3c%2fAddress%3e%0d%0a++++++%3cListItemsAddress+%2f%3e%0d%0a++++++%3cNameIndex%3e213%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L%2441%3c%2fAddress%3e%0d%0a++++++%3cListItemsAddress+%2f%3e%0d%0a++++++%3cNameIndex%3e214%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Revenue+Forecast'!%24O%2441%3c%2fAddress%3e%0d%0a++++++%3cListItemsAddress+%2f%3e%0d%0a++++++%3cNameIndex%3e215%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%3c%2fInputCells%3e%0d%0a++%3cInputCells+InputPrefix%3d%22PSWInput_%22+ListPrefix%3d%22PSWList_%22+CellCount%3d%222%22%3e%0d%0a++++%3cCells%3e%0d%0a++++++%3cAddress%3e%3d'Dashboard'!%24G%244%3c%2fAddress%3e%0d%0a++++++%3cListItemsAddress%3e%3d'Calculations'!%24R%244%3a%24R%2416%3c%2fListItemsAddress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Consulting%3c%2fDefaultValue%3e%0d%0a++++++%3cValueType%3eSystem.String%3c%2fValueType%3e%0d%0a++++%3c%2fCells%3e%0d%0a++++%3cCells%3e%0d%0a++++++%3cAddress%3e%3d'Dashboard'!%24E%2422%3c%2fAddress%3e%0d%0a++++++%3cListItemsAddress%3e%3d'Calculations'!%24C%2418%3a%24C%2430%3c%2fListItemsAddress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All%3c%2fDefaultValue%3e%0d%0a++++++%3cValueType%3eSystem.String%3c%2fValueType%3e%0d%0a++++%3c%2fCells%3e%0d%0a++%3c%2fInputCells%3e%0d%0a%3c%2fPageInputCells%3e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</si>
  <si>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Revenue+Forecast%22+IsAjaxEnabled%3d%22true%22+Recipient%3d%22Enter+e-mail+address+here.%22+Location%3d%22Bottom%22+Alignment%3d%22Center%22+AutoResponseEmail%3d%22False%22+NotificationEmail%3d%22False%22+PageForwarding%3d%22False%22+PageForwardingCustomPage%3d%22False%22+PageForwardingIsExternalURL%3d%22False%22+PageForwardingExternalURL%3d%22None%22%3e%0d%0a++++%3cControls%3e%0d%0a++++++%3cPageControl+Enabled%3d%22false%22+Type%3d%22Calculate%22+Order%3d%220%22+CellLink%3d%22DEFAULT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false%22+Type%3d%22Save%22+Order%3d%223%22+CellLink%3d%22DEFAULT%22+Name%3d%22Save%22+%2f%3e%0d%0a++++++%3cPageControl+Enabled%3d%22false%22+Type%3d%22Back%22+Order%3d%225%22+CellLink%3d%22DEFAULT%22+Name%3d%22Back%22+%2f%3e%0d%0a++++++%3cPageControl+Enabled%3d%22true%22+Type%3d%22Next%22+Order%3d%224%22+CellLink%3d%22%3d'Revenue+Forecast'!%24U%242%22+Name%3d%22Dashboard%22+%2f%3e%0d%0a++++%3c%2fControls%3e%0d%0a++%3c%2fPageLayout%3e%0d%0a++%3cPageLayout+Index%3d%221%22+IsPageHidingEnabled%3d%22false%22+Order%3d%221%22+FileName%3d%222.+Dashboard%22+IsAjaxEnabled%3d%22true%22+Recipient%3d%22Enter+e-mail+address+here.%22+Location%3d%22Bottom%22+Alignment%3d%22Center%22+AutoResponseEmail%3d%22False%22+NotificationEmail%3d%22False%22+PageForwarding%3d%22False%22+PageForwardingCustomPage%3d%22False%22+PageForwardingIsExternalURL%3d%22False%22+PageForwardingExternalURL%3d%22None%22%3e%0d%0a++++%3cControls%3e%0d%0a++++++%3cPageControl+Enabled%3d%22false%22+Type%3d%22Calculate%22+Order%3d%220%22+CellLink%3d%22DEFAULT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false%22+Type%3d%22Save%22+Order%3d%223%22+CellLink%3d%22DEFAULT%22+Name%3d%22Save%22+%2f%3e%0d%0a++++++%3cPageControl+Enabled%3d%22true%22+Type%3d%22Back%22+Order%3d%225%22+CellLink%3d%22%3d'Dashboard'!%24AE%243%22+Name%3d%22Back%22+%2f%3e%0d%0a++++++%3cPageControl+Enabled%3d%22false%22+Type%3d%22Next%22+Order%3d%224%22+CellLink%3d%22DEFAULT%22+Name%3d%22Next%22+%2f%3e%0d%0a++++%3c%2fControls%3e%0d%0a++%3c%2fPageLayout%3e%0d%0a++%3cApplicationName%3eRevenue+Forecast+(Online)x%3c%2fApplicationName%3e%0d%0a%3c%2fPageLayouts%3e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</si>
  <si>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2224.75-24.75-24.75-24.75-24.75-24.75-42-24.75-24.75-24.75-24.75-24.75-24.75-24.75-24.75-24.75-24.75-24.75-24.75-24.75-24.75-24.75-24.75%22+RowCount%3d%2242%22+Width%3d%22586.5%22+InputPrefix%3d%22PSWInput_%22%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221%22+%2f%3e%0d%0a++++++%3cTD+Style%3d%22Class90%22+Merge%3d%22False%22+RowSpan%3d%22%22+ColSpan%3d%22%22+Format%3d%22General%22+Width%3d%2242%22+Text%3d%22%22+Height%3d%2215%22+Align%3d%22Left%22+CellHasFormula%3d%22False%22+FontName%3d%22Calibri%22+WrapText%3d%22False%22+FontSize%3d%2211%22+X%3d%227%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221%22+%2f%3e%0d%0a++++%3c%2fTR%3e%0d%0a++++%3cTR%3e%0d%0a++++++%3cTD+Style%3d%22Class90%22+Merge%3d%22False%22+RowSpan%3d%22%22+ColSpan%3d%22%22+Format%3d%22General%22+Width%3d%2224.75%22+Text%3d%22%22+Height%3d%2221%22+Align%3d%22Left%22+CellHasFormula%3d%22False%22+FontName%3d%22Calibri%22+WrapText%3d%22False%22+FontSize%3d%2211%22+X%3d%221%22+Y%3d%222%22+%2f%3e%0d%0a++++++%3cTD+Style%3d%22Class91%22+Merge%3d%22True%22+RowSpan%3d%22%22+ColSpan%3d%2219%22+Format%3d%22General%22+Width%3d%22487.5%22+Text%3d%22REVENUE+FORECAST%22+Height%3d%2221%22+Align%3d%22Center%22+CellHasFormula%3d%22False%22+FontName%3d%22Calibri%22+WrapText%3d%22False%22+FontSize%3d%2216%22+X%3d%222%22+Y%3d%222%22+%2f%3e%0d%0a++++++%3cTD+Style%3d%22Class92%22+Merge%3d%22True%22+RowSpan%3d%22%22+ColSpan%3d%222%22+Format%3d%22General%22+Width%3d%2249.5%22+Text%3d%22Pagos.SpreadsheetWEB.Button.NEXT_Dashboard%22+Height%3d%2221%22+Align%3d%22Center%22+CellHasFormula%3d%22False%22+FontName%3d%22Calibri%22+WrapText%3d%22False%22+FontSize%3d%2211%22+X%3d%2221%22+Y%3d%222%22+%2f%3e%0d%0a++++++%3cTD+Style%3d%22Class90%22+Merge%3d%22False%22+RowSpan%3d%22%22+ColSpan%3d%22%22+Format%3d%22General%22+Width%3d%2224.75%22+Text%3d%22%22+Height%3d%2221%22+Align%3d%22Left%22+CellHasFormula%3d%22False%22+FontName%3d%22Calibri%22+WrapText%3d%22False%22+FontSize%3d%2211%22+X%3d%2223%22+Y%3d%222%22+%2f%3e%0d%0a++++%3c%2fTR%3e%0d%0a++++%3cTR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222%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223%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224%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225%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226%22+Y%3d%223%22+%2f%3e%0d%0a++++++%3cTD+Style%3d%22Class93%22+Merge%3d%22False%22+RowSpan%3d%22%22+ColSpan%3d%22%22+Format%3d%22General%22+Width%3d%2242%22+Text%3d%22%22+Height%3d%2215.75%22+Align%3d%22Left%22+CellHasFormula%3d%22False%22+FontName%3d%22Calibri%22+WrapText%3d%22False%22+FontSize%3d%2211%22+X%3d%227%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228%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229%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2210%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2211%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2212%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2213%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2214%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2215%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2216%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2217%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2218%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2219%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2220%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2221%22+Y%3d%223%22+%2f%3e%0d%0a++++++%3cTD+Style%3d%22Class93%22+Merge%3d%22False%22+RowSpan%3d%22%22+ColSpan%3d%22%22+Format%3d%22General%22+Width%3d%2224.75%22+Text%3d%22%22+Height%3d%2215.75%22+Align%3d%22Left%22+CellHasFormula%3d%22False%22+FontName%3d%22Calibri%22+WrapText%3d%22False%22+FontSize%3d%2211%22+X%3d%2222%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2223%22+Y%3d%223%22+%2f%3e%0d%0a++++%3c%2fTR%3e%0d%0a++++%3cTR%3e%0d%0a++++++%3cTD+Style%3d%22Class94%22+Merge%3d%22False%22+RowSpan%3d%22%22+ColSpan%3d%22%22+Format%3d%22General%22+Width%3d%2224.75%22+Text%3d%22%22+Height%3d%2215.75%22+Align%3d%22Left%22+CellHasFormula%3d%22False%22+FontName%3d%22Calibri%22+WrapText%3d%22False%22+FontSize%3d%2211%22+X%3d%221%22+Y%3d%224%22+%2f%3e%0d%0a++++++%3cTD+Style%3d%22Class95%22+Merge%3d%22True%22+RowSpan%3d%222%22+ColSpan%3d%224%22+Format%3d%22General%22+Width%3d%2299%22+Text%3d%22Opportinity+Name%22+Height%3d%2231.5%22+Align%3d%22Left%22+CellHasFormula%3d%22False%22+FontName%3d%22Calibri%22+WrapText%3d%22True%22+FontSize%3d%2211%22+X%3d%222%22+Y%3d%224%22+%2f%3e%0d%0a++++++%3cTD+Style%3d%22Class96%22+Merge%3d%22True%22+RowSpan%3d%222%22+ColSpan%3d%223%22+Format%3d%22General%22+Width%3d%2291.5%22+Text%3d%22Sales+Category%22+Height%3d%2231.5%22+Align%3d%22Center%22+CellHasFormula%3d%22False%22+FontName%3d%22Calibri%22+WrapText%3d%22True%22+FontSize%3d%2211%22+X%3d%226%22+Y%3d%224%22+%2f%3e%0d%0a++++++%3cTD+Style%3d%22Class97%22+Merge%3d%22True%22+RowSpan%3d%222%22+ColSpan%3d%223%22+Format%3d%22General%22+Width%3d%2274.25%22+Text%3d%22Optimistic+Forecast%22+Height%3d%2231.5%22+Align%3d%22Right%22+CellHasFormula%3d%22False%22+FontName%3d%22Calibri%22+WrapText%3d%22True%22+FontSize%3d%2211%22+X%3d%229%22+Y%3d%224%22+%2f%3e%0d%0a++++++%3cTD+Style%3d%22Class97%22+Merge%3d%22True%22+RowSpan%3d%222%22+ColSpan%3d%223%22+Format%3d%22General%22+Width%3d%2274.25%22+Text%3d%22Expected%22+Height%3d%2231.5%22+Align%3d%22Right%22+CellHasFormula%3d%22False%22+FontName%3d%22Calibri%22+WrapText%3d%22True%22+FontSize%3d%2211%22+X%3d%2212%22+Y%3d%224%22+%2f%3e%0d%0a++++++%3cTD+Style%3d%22Class97%22+Merge%3d%22True%22+RowSpan%3d%222%22+ColSpan%3d%223%22+Format%3d%22General%22+Width%3d%2274.25%22+Text%3d%22Pessimistic+Forecast%22+Height%3d%2231.5%22+Align%3d%22Right%22+CellHasFormula%3d%22False%22+FontName%3d%22Calibri%22+WrapText%3d%22True%22+FontSize%3d%2211%22+X%3d%2215%22+Y%3d%224%22+%2f%3e%0d%0a++++++%3cTD+Style%3d%22Class96%22+Merge%3d%22True%22+RowSpan%3d%222%22+ColSpan%3d%222%22+Format%3d%22General%22+Width%3d%2249.5%22+Text%3d%22Month%22+Height%3d%2231.5%22+Align%3d%22Center%22+CellHasFormula%3d%22False%22+FontName%3d%22Calibri%22+WrapText%3d%22True%22+FontSize%3d%2211%22+X%3d%2218%22+Y%3d%224%22+%2f%3e%0d%0a++++++%3cTD+Style%3d%22Class96%22+Merge%3d%22True%22+RowSpan%3d%222%22+ColSpan%3d%223%22+Format%3d%22General%22+Width%3d%2274.25%22+Text%3d%22Mean+Forecast%22+Height%3d%2231.5%22+Align%3d%22Center%22+CellHasFormula%3d%22False%22+FontName%3d%22Calibri%22+WrapText%3d%22True%22+FontSize%3d%2211%22+X%3d%2220%22+Y%3d%224%22+%2f%3e%0d%0a++++++%3cTD+Style%3d%22Class98%22+Merge%3d%22False%22+RowSpan%3d%22%22+ColSpan%3d%22%22+Format%3d%22General%22+Width%3d%2224.75%22+Text%3d%22%22+Height%3d%2215.75%22+Align%3d%22Left%22+CellHasFormula%3d%22False%22+FontName%3d%22Calibri%22+WrapText%3d%22False%22+FontSize%3d%2211%22+X%3d%2223%22+Y%3d%224%22+%2f%3e%0d%0a++++%3c%2fTR%3e%0d%0a++++%3cTR%3e%0d%0a++++++%3cTD+Style%3d%22Class94%22+Merge%3d%22False%22+RowSpan%3d%22%22+ColSpan%3d%22%22+Format%3d%22General%22+Width%3d%2224.75%22+Text%3d%22%22+Height%3d%2215.75%22+Align%3d%22Left%22+CellHasFormula%3d%22False%22+FontName%3d%22Calibri%22+WrapText%3d%22False%22+FontSize%3d%2211%22+X%3d%221%22+Y%3d%225%22+%2f%3e%0d%0a++++++%3cTD+Style%3d%22Class98%22+Merge%3d%22False%22+RowSpan%3d%22%22+ColSpan%3d%22%22+Format%3d%22General%22+Width%3d%2224.75%22+Text%3d%22%22+Height%3d%2215.75%22+Align%3d%22Left%22+CellHasFormula%3d%22False%22+FontName%3d%22Calibri%22+WrapText%3d%22False%22+FontSize%3d%2211%22+X%3d%2223%22+Y%3d%225%22+%2f%3e%0d%0a++++%3c%2fTR%3e%0d%0a++++%3cTR%3e%0d%0a++++++%3cTD+Style%3d%22Class94%22+Merge%3d%22False%22+RowSpan%3d%22%22+ColSpan%3d%22%22+Format%3d%22General%22+Width%3d%2224.75%22+Text%3d%22%22+Height%3d%2215.75%22+Align%3d%22Left%22+CellHasFormula%3d%22False%22+FontName%3d%22Calibri%22+WrapText%3d%22False%22+FontSize%3d%2211%22+X%3d%221%22+Y%3d%226%22+%2f%3e%0d%0a++++++%3cTD+Style%3d%22Class99%22+Merge%3d%22True%22+RowSpan%3d%22%22+ColSpan%3d%224%22+Format%3d%22General%22+Width%3d%2299%22+Text%3d%22%22+Height%3d%2215.75%22+Align%3d%22Left%22+CellHasFormula%3d%22False%22+FontName%3d%22Calibri%22+WrapText%3d%22False%22+FontSize%3d%2211%22+X%3d%222%22+Y%3d%226%22%3e%0d%0a++++++++%3cInputCell%3e%0d%0a++++++++++%3cAddress%3e%3d'Revenue+Forecast'!%24B%246%3c%2fAddress%3e%0d%0a++++++++++%3cListItemsAddress+%2f%3e%0d%0a++++++++++%3cNameIndex%3e72%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A+Corp.%3c%2fDefaultValue%3e%0d%0a++++++++++%3cValueType%3eSystem.String%3c%2fValueType%3e%0d%0a++++++++%3c%2fInputCell%3e%0d%0a++++++%3c%2fTD%3e%0d%0a++++++%3cTD+Style%3d%22Class100%22+Merge%3d%22True%22+RowSpan%3d%22%22+ColSpan%3d%223%22+Format%3d%22General%22+Width%3d%2291.5%22+Text%3d%22%22+Height%3d%2215.75%22+Align%3d%22Center%22+CellHasFormula%3d%22False%22+FontName%3d%22Calibri%22+WrapText%3d%22False%22+FontSize%3d%2211%22+X%3d%226%22+Y%3d%226%22%3e%0d%0a++++++++%3cInputCell%3e%0d%0a++++++++++%3cAddress%3e%3d'Revenue+Forecast'!%24F%246%3c%2fAddress%3e%0d%0a++++++++++%3cListItemsAddress%3e%3d'Calculations'!%24E%243%3a%24E%2415%3c%2fListItemsAddress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Consulting%3c%2fDefaultValue%3e%0d%0a++++++++++%3cValueType%3eSystem.String%3c%2fValueType%3e%0d%0a++++++++%3c%2fInputCell%3e%0d%0a++++++%3c%2fTD%3e%0d%0a++++++%3cTD+Style%3d%22Class101%22+Merge%3d%22True%22+RowSpan%3d%22%22+ColSpan%3d%223%22+Format%3d%22%23%2c%23%230%22+Width%3d%2274.25%22+Text%3d%22%22+Height%3d%2215.75%22+Align%3d%22Right%22+CellHasFormula%3d%22False%22+FontName%3d%22Calibri%22+WrapText%3d%22False%22+FontSize%3d%2211%22+X%3d%229%22+Y%3d%226%22%3e%0d%0a++++++++%3cInputCell%3e%0d%0a++++++++++%3cAddress%3e%3d'Revenue+Forecast'!%24I%246%3c%2fAddress%3e%0d%0a++++++++++%3cListItemsAddress+%2f%3e%0d%0a++++++++++%3cNameIndex%3e108%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150000%3c%2fDefaultValue%3e%0d%0a++++++++++%3cValueType%3eSystem.Double%3c%2fValueType%3e%0d%0a++++++++%3c%2fInputCell%3e%0d%0a++++++%3c%2fTD%3e%0d%0a++++++%3cTD+Style%3d%22Class101%22+Merge%3d%22True%22+RowSpan%3d%22%22+ColSpan%3d%223%22+Format%3d%22%23%2c%23%230%22+Width%3d%2274.25%22+Text%3d%22%22+Height%3d%2215.75%22+Align%3d%22Right%22+CellHasFormula%3d%22False%22+FontName%3d%22Calibri%22+WrapText%3d%22False%22+FontSize%3d%2211%22+X%3d%2212%22+Y%3d%226%22%3e%0d%0a++++++++%3cInputCell%3e%0d%0a++++++++++%3cAddress%3e%3d'Revenue+Forecast'!%24L%246%3c%2fAddress%3e%0d%0a++++++++++%3cListItemsAddress+%2f%3e%0d%0a++++++++++%3cNameIndex%3e109%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120000%3c%2fDefaultValue%3e%0d%0a++++++++++%3cValueType%3eSystem.Double%3c%2fValueType%3e%0d%0a++++++++%3c%2fInputCell%3e%0d%0a++++++%3c%2fTD%3e%0d%0a++++++%3cTD+Style%3d%22Class101%22+Merge%3d%22True%22+RowSpan%3d%22%22+ColSpan%3d%223%22+Format%3d%22%23%2c%23%230%22+Width%3d%2274.25%22+Text%3d%22%22+Height%3d%2215.75%22+Align%3d%22Right%22+CellHasFormula%3d%22False%22+FontName%3d%22Calibri%22+WrapText%3d%22False%22+FontSize%3d%2211%22+X%3d%2215%22+Y%3d%226%22%3e%0d%0a++++++++%3cInputCell%3e%0d%0a++++++++++%3cAddress%3e%3d'Revenue+Forecast'!%24O%246%3c%2fAddress%3e%0d%0a++++++++++%3cListItemsAddress+%2f%3e%0d%0a++++++++++%3cNameIndex%3e110%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90000%3c%2fDefaultValue%3e%0d%0a++++++++++%3cValueType%3eSystem.Double%3c%2fValueType%3e%0d%0a++++++++%3c%2fInputCell%3e%0d%0a++++++%3c%2fTD%3e%0d%0a++++++%3cTD+Style%3d%22Class100%22+Merge%3d%22True%22+RowSpan%3d%22%22+ColSpan%3d%222%22+Format%3d%22General%22+Width%3d%2249.5%22+Text%3d%22%22+Height%3d%2215.75%22+Align%3d%22Center%22+CellHasFormula%3d%22False%22+FontName%3d%22Calibri%22+WrapText%3d%22False%22+FontSize%3d%2211%22+X%3d%2218%22+Y%3d%226%22%3e%0d%0a++++++++%3cInputCell%3e%0d%0a++++++++++%3cAddress%3e%3d'Revenue+Forecast'!%24R%246%3c%2fAddress%3e%0d%0a++++++++++%3cListItemsAddress%3e%3d'Calculations'!%24C%243%3a%24C%2415%3c%2fListItemsAddress%3e%0d%0a++++++++++%3cNameIndex%3e36%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Jan%3c%2fDefaultValue%3e%0d%0a++++++++++%3cValueType%3eSystem.String%3c%2fValueType%3e%0d%0a++++++++%3c%2fInputCell%3e%0d%0a++++++%3c%2fTD%3e%0d%0a++++++%3cTD+Style%3d%22Class102%22+Merge%3d%22True%22+RowSpan%3d%22%22+ColSpan%3d%223%22+Format%3d%22%23%2c%23%230%22+Width%3d%2274.25%22+Text%3d%22%22+Height%3d%2215.75%22+Align%3d%22Right%22+CellHasFormula%3d%22True%22+FontName%3d%22Calibri%22+WrapText%3d%22False%22+FontSize%3d%2211%22+X%3d%2220%22+Y%3d%226%22+%2f%3e%0d%0a++++++%3cTD+Style%3d%22Class98%22+Merge%3d%22False%22+RowSpan%3d%22%22+ColSpan%3d%22%22+Format%3d%22General%22+Width%3d%2224.75%22+Text%3d%22%22+Height%3d%2215.75%22+Align%3d%22Left%22+CellHasFormula%3d%22False%22+FontName%3d%22Calibri%22+WrapText%3d%22False%22+FontSize%3d%2211%22+X%3d%2223%22+Y%3d%226%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227%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227%22%3e%0d%0a++++++++%3cInputCell%3e%0d%0a++++++++++%3cAddress%3e%3d'Revenue+Forecast'!%24B%247%3c%2fAddress%3e%0d%0a++++++++++%3cListItemsAddress+%2f%3e%0d%0a++++++++++%3cNameIndex%3e73%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B+Corp.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227%22%3e%0d%0a++++++++%3cInputCell%3e%0d%0a++++++++++%3cAddress%3e%3d'Revenue+Forecast'!%24F%247%3c%2fAddress%3e%0d%0a++++++++++%3cListItemsAddress%3e%3d'Calculations'!%24E%243%3a%24E%2415%3c%2fListItemsAddress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Products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227%22%3e%0d%0a++++++++%3cInputCell%3e%0d%0a++++++++++%3cAddress%3e%3d'Revenue+Forecast'!%24I%247%3c%2fAddress%3e%0d%0a++++++++++%3cListItemsAddress+%2f%3e%0d%0a++++++++++%3cNameIndex%3e111%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145200%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227%22%3e%0d%0a++++++++%3cInputCell%3e%0d%0a++++++++++%3cAddress%3e%3d'Revenue+Forecast'!%24L%247%3c%2fAddress%3e%0d%0a++++++++++%3cListItemsAddress+%2f%3e%0d%0a++++++++++%3cNameIndex%3e112%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122000%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227%22%3e%0d%0a++++++++%3cInputCell%3e%0d%0a++++++++++%3cAddress%3e%3d'Revenue+Forecast'!%24O%247%3c%2fAddress%3e%0d%0a++++++++++%3cListItemsAddress+%2f%3e%0d%0a++++++++++%3cNameIndex%3e113%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89000%3c%2fDefaultValue%3e%0d%0a++++++++++%3cValueType%3eSystem.Double%3c%2fValueType%3e%0d%0a++++++++%3c%2fInpu</t>
  </si>
  <si>
    <t xml:space="preserve"> 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227%22%3e%0d%0a++++++++%3cInputCell%3e%0d%0a++++++++++%3cAddress%3e%3d'Revenue+Forecast'!%24R%247%3c%2fAddress%3e%0d%0a++++++++++%3cListItemsAddress%3e%3d'Calculations'!%24C%243%3a%24C%2415%3c%2fListItemsAddress%3e%0d%0a++++++++++%3cNameIndex%3e37%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Feb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227%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227%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228%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228%22%3e%0d%0a++++++++%3cInputCell%3e%0d%0a++++++++++%3cAddress%3e%3d'Revenue+Forecast'!%24B%248%3c%2fAddress%3e%0d%0a++++++++++%3cListItemsAddress+%2f%3e%0d%0a++++++++++%3cNameIndex%3e74%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C+Inc.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228%22%3e%0d%0a++++++++%3cInputCell%3e%0d%0a++++++++++%3cAddress%3e%3d'Revenue+Forecast'!%24F%248%3c%2fAddress%3e%0d%0a++++++++++%3cListItemsAddress%3e%3d'Calculations'!%24E%243%3a%24E%2415%3c%2fListItemsAddress%3e%0d%0a++++++++++%3cNameIndex%3e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upport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228%22%3e%0d%0a++++++++%3cInputCell%3e%0d%0a++++++++++%3cAddress%3e%3d'Revenue+Forecast'!%24I%248%3c%2fAddress%3e%0d%0a++++++++++%3cListItemsAddress+%2f%3e%0d%0a++++++++++%3cNameIndex%3e114%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162500%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228%22%3e%0d%0a++++++++%3cInputCell%3e%0d%0a++++++++++%3cAddress%3e%3d'Revenue+Forecast'!%24L%248%3c%2fAddress%3e%0d%0a++++++++++%3cListItemsAddress+%2f%3e%0d%0a++++++++++%3cNameIndex%3e115%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120000%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228%22%3e%0d%0a++++++++%3cInputCell%3e%0d%0a++++++++++%3cAddress%3e%3d'Revenue+Forecast'!%24O%248%3c%2fAddress%3e%0d%0a++++++++++%3cListItemsAddress+%2f%3e%0d%0a++++++++++%3cNameIndex%3e116%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84000%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228%22%3e%0d%0a++++++++%3cInputCell%3e%0d%0a++++++++++%3cAddress%3e%3d'Revenue+Forecast'!%24R%248%3c%2fAddress%3e%0d%0a++++++++++%3cListItemsAddress%3e%3d'Calculations'!%24C%243%3a%24C%2415%3c%2fListItemsAddress%3e%0d%0a++++++++++%3cNameIndex%3e38%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Mar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228%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228%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229%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229%22%3e%0d%0a++++++++%3cInputCell%3e%0d%0a++++++++++%3cAddress%3e%3d'Revenue+Forecast'!%24B%249%3c%2fAddress%3e%0d%0a++++++++++%3cListItemsAddress+%2f%3e%0d%0a++++++++++%3cNameIndex%3e75%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D+Travel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229%22%3e%0d%0a++++++++%3cInputCell%3e%0d%0a++++++++++%3cAddress%3e%3d'Revenue+Forecast'!%24F%249%3c%2fAddress%3e%0d%0a++++++++++%3cListItemsAddress%3e%3d'Calculations'!%24E%243%3a%24E%2415%3c%2fListItemsAddress%3e%0d%0a++++++++++%3cNameIndex%3e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Consulting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229%22%3e%0d%0a++++++++%3cInputCell%3e%0d%0a++++++++++%3cAddress%3e%3d'Revenue+Forecast'!%24I%249%3c%2fAddress%3e%0d%0a++++++++++%3cListItemsAddress+%2f%3e%0d%0a++++++++++%3cNameIndex%3e117%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147500%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229%22%3e%0d%0a++++++++%3cInputCell%3e%0d%0a++++++++++%3cAddress%3e%3d'Revenue+Forecast'!%24L%249%3c%2fAddress%3e%0d%0a++++++++++%3cListItemsAddress+%2f%3e%0d%0a++++++++++%3cNameIndex%3e118%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125000%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229%22%3e%0d%0a++++++++%3cInputCell%3e%0d%0a++++++++++%3cAddress%3e%3d'Revenue+Forecast'!%24O%249%3c%2fAddress%3e%0d%0a++++++++++%3cListItemsAddress+%2f%3e%0d%0a++++++++++%3cNameIndex%3e119%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99000%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229%22%3e%0d%0a++++++++%3cInputCell%3e%0d%0a++++++++++%3cAddress%3e%3d'Revenue+Forecast'!%24R%249%3c%2fAddress%3e%0d%0a++++++++++%3cListItemsAddress%3e%3d'Calculations'!%24C%243%3a%24C%2415%3c%2fListItemsAddress%3e%0d%0a++++++++++%3cNameIndex%3e39%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Apr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229%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229%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2210%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2210%22%3e%0d%0a++++++++%3cInputCell%3e%0d%0a++++++++++%3cAddress%3e%3d'Revenue+Forecast'!%24B%2410%3c%2fAddress%3e%0d%0a++++++++++%3cListItemsAddress+%2f%3e%0d%0a++++++++++%3cNameIndex%3e76%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E+Power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2210%22%3e%0d%0a++++++++%3cInputCell%3e%0d%0a++++++++++%3cAddress%3e%3d'Revenue+Forecast'!%24F%2410%3c%2fAddress%3e%0d%0a++++++++++%3cListItemsAddress%3e%3d'Calculations'!%24E%243%3a%24E%2415%3c%2fListItemsAddress%3e%0d%0a++++++++++%3cNameIndex%3e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ervices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2210%22%3e%0d%0a++++++++%3cInputCell%3e%0d%0a++++++++++%3cAddress%3e%3d'Revenue+Forecast'!%24I%2410%3c%2fAddress%3e%0d%0a++++++++++%3cListItemsAddress+%2f%3e%0d%0a++++++++++%3cNameIndex%3e120%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148000%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2210%22%3e%0d%0a++++++++%3cInputCell%3e%0d%0a++++++++++%3cAddress%3e%3d'Revenue+Forecast'!%24L%2410%3c%2fAddress%3e%0d%0a++++++++++%3cListItemsAddress+%2f%3e%0d%0a++++++++++%3cNameIndex%3e121%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140000%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2210%22%3e%0d%0a++++++++%3cInputCell%3e%0d%0a++++++++++%3cAddress%3e%3d'Revenue+Forecast'!%24O%2410%3c%2fAddress%3e%0d%0a++++++++++%3cListItemsAddress+%2f%3e%0d%0a++++++++++%3cNameIndex%3e122%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132000%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2210%22%3e%0d%0a++++++++%3cInputCell%3e%0d%0a++++++++++%3cAddress%3e%3d'Revenue+Forecast'!%24R%2410%3c%2fAddress%3e%0d%0a++++++++++%3cListItemsAddress%3e%3d'Calculations'!%24C%243%3a%24C%2415%3c%2fListItemsAddress%3e%0d%0a++++++++++%3cNameIndex%3e40%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May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2210%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2210%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2211%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2211%22%3e%0d%0a++++++++%3cInputCell%3e%0d%0a++++++++++%3cAddress%3e%3d'Revenue+Forecast'!%24B%2411%3c%2fAddress%3e%0d%0a++++++++++%3cListItemsAddress+%2f%3e%0d%0a++++++++++%3cNameIndex%3e77%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F+Lab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2211%22%3e%0d%0a++++++++%3cInputCell%3e%0d%0a++++++++++%3cAddress%3e%3d'Revenue+Forecast'!%24F%2411%3c%2fAddress%3e%0d%0a++++++++++%3cListItemsAddress%3e%3d'Calculations'!%24E%243%3a%24E%2415%3c%2fListItemsAddress%3e%0d%0a++++++++++%3cNameIndex%3e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Training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2211%22%3e%0d%0a++++++++%3cInputCell%3e%0d%0a++++++++++%3cAddress%3e%3d'Revenue+Forecast'!%24I%2411%3c%2fAddress%3e%0d%0a++++++++++%3cListItemsAddress+%2f%3e%0d%0a++++++++++%3cNameIndex%3e123%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175000%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2211%22%3e%0d%0a++++++++%3cInputCell%3e%0d%0a++++++++++%3cAddress%3e%3d'Revenue+Forecast'!%24L%2411%3c%2fAddress%3e%0d%0a++++++++++%3cListItemsAddress+%2f%3e%0d%0a++++++++++%3cNameIndex%3e124%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150000%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2211%22%3e%0d%0a++++++++%3cInputCell%3e%0d%0a++++++++++%3cAddress%3e%3d'Revenue+Forecast'!%24O%2411%3c%2fAddress%3e%0d%0a++++++++++%3cListItemsAddress+%2f%3e%0d%0a++++++++++%3cNameIndex%3e125%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125000%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2211%22%3e%0d%0a++++++++%3cInputCell%3e%0d%0a++++++++++%3cAddress%3e%3d'Revenue+Forecast'!%24R%2411%3c%2fAddress%3e%0d%0a++++++++++%3cListItemsAddress%3e%3d'Calculations'!%24C%243%3a%24C%2415%3c%2fListItemsAddress%3e%0d%0a++++++++++%3cNameIndex%3e41%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Jun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2211%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2211%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2212%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2212%22%3e%0d%0a++++++++%3cInputCell%3e%0d%0a++++++++++%3cAddress%3e%3d'Revenue+Forecast'!%24B%2412%3c%2fAddress%3e%0d%0a++++++++++%3cListItemsAddress+%2f%3e%0d%0a++++++++++%3cNameIndex%3e78%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G+Inc.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2212%22%3e%0d%0a++++++++%3cInputCell%3e%0d%0a++++++++++%3cAddress%3e%3d'Revenue+Forecast'!%24F%2412%3c%2fAddress%3e%0d%0a++++++++++%3cListItemsAddress%3e%3d'Calculations'!%24E%243%3a%24E%2415%3c%2fListItemsAddress%3e%0d%0a++++++++++%3cNameIndex%3e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ervices%3c%2fDefaultValue%3e%0d%0a++++++++++%3cValueType%3eSystem.String%3c%2fValueType%3e%0d%0a++++++++%3c%2fInputCell%3e%0d%0a++++++%3c%2fTD%3e%0d%0a++++++%3cTD+Style%3d%22Class</t>
  </si>
  <si>
    <t xml:space="preserve"> 105%22+Merge%3d%22True%22+RowSpan%3d%22%22+ColSpan%3d%223%22+Format%3d%22%23%2c%23%230%22+Width%3d%2274.25%22+Text%3d%22%22+Height%3d%2215%22+Align%3d%22Right%22+CellHasFormula%3d%22False%22+FontName%3d%22Calibri%22+WrapText%3d%22False%22+FontSize%3d%2211%22+X%3d%229%22+Y%3d%2212%22%3e%0d%0a++++++++%3cInputCell%3e%0d%0a++++++++++%3cAddress%3e%3d'Revenue+Forecast'!%24I%2412%3c%2fAddress%3e%0d%0a++++++++++%3cListItemsAddress+%2f%3e%0d%0a++++++++++%3cNameIndex%3e126%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149000%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2212%22%3e%0d%0a++++++++%3cInputCell%3e%0d%0a++++++++++%3cAddress%3e%3d'Revenue+Forecast'!%24L%2412%3c%2fAddress%3e%0d%0a++++++++++%3cListItemsAddress+%2f%3e%0d%0a++++++++++%3cNameIndex%3e127%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125000%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2212%22%3e%0d%0a++++++++%3cInputCell%3e%0d%0a++++++++++%3cAddress%3e%3d'Revenue+Forecast'!%24O%2412%3c%2fAddress%3e%0d%0a++++++++++%3cListItemsAddress+%2f%3e%0d%0a++++++++++%3cNameIndex%3e128%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101000%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2212%22%3e%0d%0a++++++++%3cInputCell%3e%0d%0a++++++++++%3cAddress%3e%3d'Revenue+Forecast'!%24R%2412%3c%2fAddress%3e%0d%0a++++++++++%3cListItemsAddress%3e%3d'Calculations'!%24C%243%3a%24C%2415%3c%2fListItemsAddress%3e%0d%0a++++++++++%3cNameIndex%3e42%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Jul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2212%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2212%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2213%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2213%22%3e%0d%0a++++++++%3cInputCell%3e%0d%0a++++++++++%3cAddress%3e%3d'Revenue+Forecast'!%24B%2413%3c%2fAddress%3e%0d%0a++++++++++%3cListItemsAddress+%2f%3e%0d%0a++++++++++%3cNameIndex%3e79%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H+Publishing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2213%22%3e%0d%0a++++++++%3cInputCell%3e%0d%0a++++++++++%3cAddress%3e%3d'Revenue+Forecast'!%24F%2413%3c%2fAddress%3e%0d%0a++++++++++%3cListItemsAddress%3e%3d'Calculations'!%24E%243%3a%24E%2415%3c%2fListItemsAddress%3e%0d%0a++++++++++%3cNameIndex%3e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Consulting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2213%22%3e%0d%0a++++++++%3cInputCell%3e%0d%0a++++++++++%3cAddress%3e%3d'Revenue+Forecast'!%24I%2413%3c%2fAddress%3e%0d%0a++++++++++%3cListItemsAddress+%2f%3e%0d%0a++++++++++%3cNameIndex%3e129%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142000%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2213%22%3e%0d%0a++++++++%3cInputCell%3e%0d%0a++++++++++%3cAddress%3e%3d'Revenue+Forecast'!%24L%2413%3c%2fAddress%3e%0d%0a++++++++++%3cListItemsAddress+%2f%3e%0d%0a++++++++++%3cNameIndex%3e130%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131000%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2213%22%3e%0d%0a++++++++%3cInputCell%3e%0d%0a++++++++++%3cAddress%3e%3d'Revenue+Forecast'!%24O%2413%3c%2fAddress%3e%0d%0a++++++++++%3cListItemsAddress+%2f%3e%0d%0a++++++++++%3cNameIndex%3e131%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119000%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2213%22%3e%0d%0a++++++++%3cInputCell%3e%0d%0a++++++++++%3cAddress%3e%3d'Revenue+Forecast'!%24R%2413%3c%2fAddress%3e%0d%0a++++++++++%3cListItemsAddress%3e%3d'Calculations'!%24C%243%3a%24C%2415%3c%2fListItemsAddress%3e%0d%0a++++++++++%3cNameIndex%3e43%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Aug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2213%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2213%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2214%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2214%22%3e%0d%0a++++++++%3cInputCell%3e%0d%0a++++++++++%3cAddress%3e%3d'Revenue+Forecast'!%24B%2414%3c%2fAddress%3e%0d%0a++++++++++%3cListItemsAddress+%2f%3e%0d%0a++++++++++%3cNameIndex%3e80%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I+Design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2214%22%3e%0d%0a++++++++%3cInputCell%3e%0d%0a++++++++++%3cAddress%3e%3d'Revenue+Forecast'!%24F%2414%3c%2fAddress%3e%0d%0a++++++++++%3cListItemsAddress%3e%3d'Calculations'!%24E%243%3a%24E%2415%3c%2fListItemsAddress%3e%0d%0a++++++++++%3cNameIndex%3e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upport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2214%22%3e%0d%0a++++++++%3cInputCell%3e%0d%0a++++++++++%3cAddress%3e%3d'Revenue+Forecast'!%24I%2414%3c%2fAddress%3e%0d%0a++++++++++%3cListItemsAddress+%2f%3e%0d%0a++++++++++%3cNameIndex%3e132%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189900%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2214%22%3e%0d%0a++++++++%3cInputCell%3e%0d%0a++++++++++%3cAddress%3e%3d'Revenue+Forecast'!%24L%2414%3c%2fAddress%3e%0d%0a++++++++++%3cListItemsAddress+%2f%3e%0d%0a++++++++++%3cNameIndex%3e133%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175000%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2214%22%3e%0d%0a++++++++%3cInputCell%3e%0d%0a++++++++++%3cAddress%3e%3d'Revenue+Forecast'!%24O%2414%3c%2fAddress%3e%0d%0a++++++++++%3cListItemsAddress+%2f%3e%0d%0a++++++++++%3cNameIndex%3e134%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145000%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2214%22%3e%0d%0a++++++++%3cInputCell%3e%0d%0a++++++++++%3cAddress%3e%3d'Revenue+Forecast'!%24R%2414%3c%2fAddress%3e%0d%0a++++++++++%3cListItemsAddress%3e%3d'Calculations'!%24C%243%3a%24C%2415%3c%2fListItemsAddress%3e%0d%0a++++++++++%3cNameIndex%3e44%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ep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2214%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2214%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2215%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2215%22%3e%0d%0a++++++++%3cInputCell%3e%0d%0a++++++++++%3cAddress%3e%3d'Revenue+Forecast'!%24B%2415%3c%2fAddress%3e%0d%0a++++++++++%3cListItemsAddress+%2f%3e%0d%0a++++++++++%3cNameIndex%3e81%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J+House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2215%22%3e%0d%0a++++++++%3cInputCell%3e%0d%0a++++++++++%3cAddress%3e%3d'Revenue+Forecast'!%24F%2415%3c%2fAddress%3e%0d%0a++++++++++%3cListItemsAddress%3e%3d'Calculations'!%24E%243%3a%24E%2415%3c%2fListItemsAddress%3e%0d%0a++++++++++%3cNameIndex%3e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Products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2215%22%3e%0d%0a++++++++%3cInputCell%3e%0d%0a++++++++++%3cAddress%3e%3d'Revenue+Forecast'!%24I%2415%3c%2fAddress%3e%0d%0a++++++++++%3cListItemsAddress+%2f%3e%0d%0a++++++++++%3cNameIndex%3e135%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172500%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2215%22%3e%0d%0a++++++++%3cInputCell%3e%0d%0a++++++++++%3cAddress%3e%3d'Revenue+Forecast'!%24L%2415%3c%2fAddress%3e%0d%0a++++++++++%3cListItemsAddress+%2f%3e%0d%0a++++++++++%3cNameIndex%3e136%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156000%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2215%22%3e%0d%0a++++++++%3cInputCell%3e%0d%0a++++++++++%3cAddress%3e%3d'Revenue+Forecast'!%24O%2415%3c%2fAddress%3e%0d%0a++++++++++%3cListItemsAddress+%2f%3e%0d%0a++++++++++%3cNameIndex%3e137%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142000%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2215%22%3e%0d%0a++++++++%3cInputCell%3e%0d%0a++++++++++%3cAddress%3e%3d'Revenue+Forecast'!%24R%2415%3c%2fAddress%3e%0d%0a++++++++++%3cListItemsAddress%3e%3d'Calculations'!%24C%243%3a%24C%2415%3c%2fListItemsAddress%3e%0d%0a++++++++++%3cNameIndex%3e45%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Oct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2215%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2215%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2216%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2216%22%3e%0d%0a++++++++%3cInputCell%3e%0d%0a++++++++++%3cAddress%3e%3d'Revenue+Forecast'!%24B%2416%3c%2fAddress%3e%0d%0a++++++++++%3cListItemsAddress+%2f%3e%0d%0a++++++++++%3cNameIndex%3e82%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K+Traders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2216%22%3e%0d%0a++++++++%3cInputCell%3e%0d%0a++++++++++%3cAddress%3e%3d'Revenue+Forecast'!%24F%2416%3c%2fAddress%3e%0d%0a++++++++++%3cListItemsAddress%3e%3d'Calculations'!%24E%243%3a%24E%2415%3c%2fListItemsAddress%3e%0d%0a++++++++++%3cNameIndex%3e10%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ervices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2216%22%3e%0d%0a++++++++%3cInputCell%3e%0d%0a++++++++++%3cAddress%3e%3d'Revenue+Forecast'!%24I%2416%3c%2fAddress%3e%0d%0a++++++++++%3cListItemsAddress+%2f%3e%0d%0a++++++++++%3cNameIndex%3e138%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163500%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2216%22%3e%0d%0a++++++++%3cInputCell%3e%0d%0a++++++++++%3cAddress%3e%3d'Revenue+Forecast'!%24L%2416%3c%2fAddress%3e%0d%0a++++++++++%3cListItemsAddress+%2f%3e%0d%0a++++++++++%3cNameIndex%3e139%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146000%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2216%22%3e%0d%0a++++++++%3cInputCell%3e%0d%0a++++++++++%3cAddress%3e%3d'Revenue+Forecast'!%24O%2416%3c%2fAddress%3e%0d%0a++++++++++%3cListItemsAddress+%2f%3e%0d%0a++++++++++%3cNameIndex%3e140%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123000%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2216%22%3e%0d%0a++++++++%3cInputCell%3e%0d%0a++++++++++%3cAddress%3e%3d'Revenue+Forecast'!%24R%2416%3c%2fAddress%3e%0d%0a++++++++++%3cListItemsAddress%3e%3d'Calculations'!%24C%243%3a%24C%2415%3c%2fListItemsAddress%3e%0d%0a++++++++++%3cNameIndex%3e46%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Nov%3c%2fDefaultValue%3e%0d%0a++++++++++%3cValueType%3eSystem.String%3c%2fValueType%3e%0d%0a++++++++%3c%2fInputCell%3e%0d%0a++++++%3c%2fTD%3e%0d%0a++++++%3cTD+Style%3d%22Class106%22+Merge%3d%22True%22+RowSpan%3d%22%22+Co</t>
  </si>
  <si>
    <t xml:space="preserve"> lSpan%3d%223%22+Format%3d%22%23%2c%23%230%22+Width%3d%2274.25%22+Text%3d%22%22+Height%3d%2215%22+Align%3d%22Right%22+CellHasFormula%3d%22True%22+FontName%3d%22Calibri%22+WrapText%3d%22False%22+FontSize%3d%2211%22+X%3d%2220%22+Y%3d%2216%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2216%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2217%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2217%22%3e%0d%0a++++++++%3cInputCell%3e%0d%0a++++++++++%3cAddress%3e%3d'Revenue+Forecast'!%24B%2417%3c%2fAddress%3e%0d%0a++++++++++%3cListItemsAddress+%2f%3e%0d%0a++++++++++%3cNameIndex%3e83%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L+Video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2217%22%3e%0d%0a++++++++%3cInputCell%3e%0d%0a++++++++++%3cAddress%3e%3d'Revenue+Forecast'!%24F%2417%3c%2fAddress%3e%0d%0a++++++++++%3cListItemsAddress%3e%3d'Calculations'!%24E%243%3a%24E%2415%3c%2fListItemsAddress%3e%0d%0a++++++++++%3cNameIndex%3e11%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Training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2217%22%3e%0d%0a++++++++%3cInputCell%3e%0d%0a++++++++++%3cAddress%3e%3d'Revenue+Forecast'!%24I%2417%3c%2fAddress%3e%0d%0a++++++++++%3cListItemsAddress+%2f%3e%0d%0a++++++++++%3cNameIndex%3e141%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155500%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2217%22%3e%0d%0a++++++++%3cInputCell%3e%0d%0a++++++++++%3cAddress%3e%3d'Revenue+Forecast'!%24L%2417%3c%2fAddress%3e%0d%0a++++++++++%3cListItemsAddress+%2f%3e%0d%0a++++++++++%3cNameIndex%3e142%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150000%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2217%22%3e%0d%0a++++++++%3cInputCell%3e%0d%0a++++++++++%3cAddress%3e%3d'Revenue+Forecast'!%24O%2417%3c%2fAddress%3e%0d%0a++++++++++%3cListItemsAddress+%2f%3e%0d%0a++++++++++%3cNameIndex%3e143%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141000%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2217%22%3e%0d%0a++++++++%3cInputCell%3e%0d%0a++++++++++%3cAddress%3e%3d'Revenue+Forecast'!%24R%2417%3c%2fAddress%3e%0d%0a++++++++++%3cListItemsAddress%3e%3d'Calculations'!%24C%243%3a%24C%2415%3c%2fListItemsAddress%3e%0d%0a++++++++++%3cNameIndex%3e47%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Dec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2217%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2217%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2218%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2218%22%3e%0d%0a++++++++%3cInputCell%3e%0d%0a++++++++++%3cAddress%3e%3d'Revenue+Forecast'!%24B%2418%3c%2fAddress%3e%0d%0a++++++++++%3cListItemsAddress+%2f%3e%0d%0a++++++++++%3cNameIndex%3e84%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M+Toys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2218%22%3e%0d%0a++++++++%3cInputCell%3e%0d%0a++++++++++%3cAddress%3e%3d'Revenue+Forecast'!%24F%2418%3c%2fAddress%3e%0d%0a++++++++++%3cListItemsAddress%3e%3d'Calculations'!%24E%243%3a%24E%2415%3c%2fListItemsAddress%3e%0d%0a++++++++++%3cNameIndex%3e12%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upport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2218%22%3e%0d%0a++++++++%3cInputCell%3e%0d%0a++++++++++%3cAddress%3e%3d'Revenue+Forecast'!%24I%2418%3c%2fAddress%3e%0d%0a++++++++++%3cListItemsAddress+%2f%3e%0d%0a++++++++++%3cNameIndex%3e144%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166000%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2218%22%3e%0d%0a++++++++%3cInputCell%3e%0d%0a++++++++++%3cAddress%3e%3d'Revenue+Forecast'!%24L%2418%3c%2fAddress%3e%0d%0a++++++++++%3cListItemsAddress+%2f%3e%0d%0a++++++++++%3cNameIndex%3e145%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133000%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2218%22%3e%0d%0a++++++++%3cInputCell%3e%0d%0a++++++++++%3cAddress%3e%3d'Revenue+Forecast'!%24O%2418%3c%2fAddress%3e%0d%0a++++++++++%3cListItemsAddress+%2f%3e%0d%0a++++++++++%3cNameIndex%3e146%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112000%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2218%22%3e%0d%0a++++++++%3cInputCell%3e%0d%0a++++++++++%3cAddress%3e%3d'Revenue+Forecast'!%24R%2418%3c%2fAddress%3e%0d%0a++++++++++%3cListItemsAddress%3e%3d'Calculations'!%24C%243%3a%24C%2415%3c%2fListItemsAddress%3e%0d%0a++++++++++%3cNameIndex%3e48%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Jan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2218%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2218%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2219%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2219%22%3e%0d%0a++++++++%3cInputCell%3e%0d%0a++++++++++%3cAddress%3e%3d'Revenue+Forecast'!%24B%2419%3c%2fAddress%3e%0d%0a++++++++++%3cListItemsAddress+%2f%3e%0d%0a++++++++++%3cNameIndex%3e85%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N+Inc.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2219%22%3e%0d%0a++++++++%3cInputCell%3e%0d%0a++++++++++%3cAddress%3e%3d'Revenue+Forecast'!%24F%2419%3c%2fAddress%3e%0d%0a++++++++++%3cListItemsAddress%3e%3d'Calculations'!%24E%243%3a%24E%2415%3c%2fListItemsAddress%3e%0d%0a++++++++++%3cNameIndex%3e13%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upport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2219%22%3e%0d%0a++++++++%3cInputCell%3e%0d%0a++++++++++%3cAddress%3e%3d'Revenue+Forecast'!%24I%2419%3c%2fAddress%3e%0d%0a++++++++++%3cListItemsAddress+%2f%3e%0d%0a++++++++++%3cNameIndex%3e147%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180000%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2219%22%3e%0d%0a++++++++%3cInputCell%3e%0d%0a++++++++++%3cAddress%3e%3d'Revenue+Forecast'!%24L%2419%3c%2fAddress%3e%0d%0a++++++++++%3cListItemsAddress+%2f%3e%0d%0a++++++++++%3cNameIndex%3e148%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170000%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2219%22%3e%0d%0a++++++++%3cInputCell%3e%0d%0a++++++++++%3cAddress%3e%3d'Revenue+Forecast'!%24O%2419%3c%2fAddress%3e%0d%0a++++++++++%3cListItemsAddress+%2f%3e%0d%0a++++++++++%3cNameIndex%3e149%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160000%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2219%22%3e%0d%0a++++++++%3cInputCell%3e%0d%0a++++++++++%3cAddress%3e%3d'Revenue+Forecast'!%24R%2419%3c%2fAddress%3e%0d%0a++++++++++%3cListItemsAddress%3e%3d'Calculations'!%24C%243%3a%24C%2415%3c%2fListItemsAddress%3e%0d%0a++++++++++%3cNameIndex%3e49%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Mar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2219%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2219%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2220%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2220%22%3e%0d%0a++++++++%3cInputCell%3e%0d%0a++++++++++%3cAddress%3e%3d'Revenue+Forecast'!%24B%2420%3c%2fAddress%3e%0d%0a++++++++++%3cListItemsAddress+%2f%3e%0d%0a++++++++++%3cNameIndex%3e86%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O+Corp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2220%22%3e%0d%0a++++++++%3cInputCell%3e%0d%0a++++++++++%3cAddress%3e%3d'Revenue+Forecast'!%24F%2420%3c%2fAddress%3e%0d%0a++++++++++%3cListItemsAddress%3e%3d'Calculations'!%24E%243%3a%24E%2415%3c%2fListItemsAddress%3e%0d%0a++++++++++%3cNameIndex%3e14%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Training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2220%22%3e%0d%0a++++++++%3cInputCell%3e%0d%0a++++++++++%3cAddress%3e%3d'Revenue+Forecast'!%24I%2420%3c%2fAddress%3e%0d%0a++++++++++%3cListItemsAddress+%2f%3e%0d%0a++++++++++%3cNameIndex%3e150%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140000%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2220%22%3e%0d%0a++++++++%3cInputCell%3e%0d%0a++++++++++%3cAddress%3e%3d'Revenue+Forecast'!%24L%2420%3c%2fAddress%3e%0d%0a++++++++++%3cListItemsAddress+%2f%3e%0d%0a++++++++++%3cNameIndex%3e151%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120000%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2220%22%3e%0d%0a++++++++%3cInputCell%3e%0d%0a++++++++++%3cAddress%3e%3d'Revenue+Forecast'!%24O%2420%3c%2fAddress%3e%0d%0a++++++++++%3cListItemsAddress+%2f%3e%0d%0a++++++++++%3cNameIndex%3e152%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100000%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2220%22%3e%0d%0a++++++++%3cInputCell%3e%0d%0a++++++++++%3cAddress%3e%3d'Revenue+Forecast'!%24R%2420%3c%2fAddress%3e%0d%0a++++++++++%3cListItemsAddress%3e%3d'Calculations'!%24C%243%3a%24C%2415%3c%2fListItemsAddress%3e%0d%0a++++++++++%3cNameIndex%3e50%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May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2220%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2220%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2221%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2221%22%3e%0d%0a++++++++%3cInputCell%3e%0d%0a++++++++++%3cAddress%3e%3d'Revenue+Forecast'!%24B%2421%3c%2fAddress%3e%0d%0a++++++++++%3cListItemsAddress+%2f%3e%0d%0a++++++++++%3cNameIndex%3e87%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P+Insurance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2221%22%3e%0d%0a++++++++%3cInputCell%3e%0d%0a++++++++++%3cAddress%3e%3d'Revenue+Forecast'!%24F%2421%3c%2fAddress%3e%0d%0a++++++++++%3cListItemsAddress%3e%3d'Calculations'!%24E%243%3a%24E%2415%3c%2fListItemsAddress%3e%0d%0a++++++++++%3cNameIndex%3e15%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Products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2221%22%3e%0d%0a++++++++%3cInputCell%3e%0d%0a++++++++++%3cAddress%3e%3d'Revenue+Forecast'!%24I%2421%3c%2fAddress%3e%0d%0a++++++++++%3cListItemsAddress+%2f%3e%0d%0a++++++++++%3cNameIndex%3e153%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155000%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</t>
  </si>
  <si>
    <t xml:space="preserve"> 2%22+Height%3d%2215%22+Align%3d%22Right%22+CellHasFormula%3d%22False%22+FontName%3d%22Calibri%22+WrapText%3d%22False%22+FontSize%3d%2211%22+X%3d%2212%22+Y%3d%2221%22%3e%0d%0a++++++++%3cInputCell%3e%0d%0a++++++++++%3cAddress%3e%3d'Revenue+Forecast'!%24L%2421%3c%2fAddress%3e%0d%0a++++++++++%3cListItemsAddress+%2f%3e%0d%0a++++++++++%3cNameIndex%3e154%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135000%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2221%22%3e%0d%0a++++++++%3cInputCell%3e%0d%0a++++++++++%3cAddress%3e%3d'Revenue+Forecast'!%24O%2421%3c%2fAddress%3e%0d%0a++++++++++%3cListItemsAddress+%2f%3e%0d%0a++++++++++%3cNameIndex%3e155%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115000%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2221%22%3e%0d%0a++++++++%3cInputCell%3e%0d%0a++++++++++%3cAddress%3e%3d'Revenue+Forecast'!%24R%2421%3c%2fAddress%3e%0d%0a++++++++++%3cListItemsAddress%3e%3d'Calculations'!%24C%243%3a%24C%2415%3c%2fListItemsAddress%3e%0d%0a++++++++++%3cNameIndex%3e51%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Jun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2221%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2221%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2222%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2222%22%3e%0d%0a++++++++%3cInputCell%3e%0d%0a++++++++++%3cAddress%3e%3d'Revenue+Forecast'!%24B%2422%3c%2fAddress%3e%0d%0a++++++++++%3cListItemsAddress+%2f%3e%0d%0a++++++++++%3cNameIndex%3e88%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R+Software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2222%22%3e%0d%0a++++++++%3cInputCell%3e%0d%0a++++++++++%3cAddress%3e%3d'Revenue+Forecast'!%24F%2422%3c%2fAddress%3e%0d%0a++++++++++%3cListItemsAddress%3e%3d'Calculations'!%24E%243%3a%24E%2415%3c%2fListItemsAddress%3e%0d%0a++++++++++%3cNameIndex%3e16%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Consulting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2222%22%3e%0d%0a++++++++%3cInputCell%3e%0d%0a++++++++++%3cAddress%3e%3d'Revenue+Forecast'!%24I%2422%3c%2fAddress%3e%0d%0a++++++++++%3cListItemsAddress+%2f%3e%0d%0a++++++++++%3cNameIndex%3e156%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173200%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2222%22%3e%0d%0a++++++++%3cInputCell%3e%0d%0a++++++++++%3cAddress%3e%3d'Revenue+Forecast'!%24L%2422%3c%2fAddress%3e%0d%0a++++++++++%3cListItemsAddress+%2f%3e%0d%0a++++++++++%3cNameIndex%3e157%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168500%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2222%22%3e%0d%0a++++++++%3cInputCell%3e%0d%0a++++++++++%3cAddress%3e%3d'Revenue+Forecast'!%24O%2422%3c%2fAddress%3e%0d%0a++++++++++%3cListItemsAddress+%2f%3e%0d%0a++++++++++%3cNameIndex%3e158%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161900%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2222%22%3e%0d%0a++++++++%3cInputCell%3e%0d%0a++++++++++%3cAddress%3e%3d'Revenue+Forecast'!%24R%2422%3c%2fAddress%3e%0d%0a++++++++++%3cListItemsAddress%3e%3d'Calculations'!%24C%243%3a%24C%2415%3c%2fListItemsAddress%3e%0d%0a++++++++++%3cNameIndex%3e52%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Oct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2222%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2222%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2223%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2223%22%3e%0d%0a++++++++%3cInputCell%3e%0d%0a++++++++++%3cAddress%3e%3d'Revenue+Forecast'!%24B%2423%3c%2fAddress%3e%0d%0a++++++++++%3cListItemsAddress+%2f%3e%0d%0a++++++++++%3cNameIndex%3e89%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S+Institute%3c%2fDefaultValue%3e%0d%0a++++++++++%3cValueType%3eSystem.String%3c%2fValueType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2223%22%3e%0d%0a++++++++%3cInputCell%3e%0d%0a++++++++++%3cAddress%3e%3d'Revenue+Forecast'!%24F%2423%3c%2fAddress%3e%0d%0a++++++++++%3cListItemsAddress%3e%3d'Calculations'!%24E%243%3a%24E%2415%3c%2fListItemsAddress%3e%0d%0a++++++++++%3cNameIndex%3e17%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ervices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2223%22%3e%0d%0a++++++++%3cInputCell%3e%0d%0a++++++++++%3cAddress%3e%3d'Revenue+Forecast'!%24I%2423%3c%2fAddress%3e%0d%0a++++++++++%3cListItemsAddress+%2f%3e%0d%0a++++++++++%3cNameIndex%3e159%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146500%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2223%22%3e%0d%0a++++++++%3cInputCell%3e%0d%0a++++++++++%3cAddress%3e%3d'Revenue+Forecast'!%24L%2423%3c%2fAddress%3e%0d%0a++++++++++%3cListItemsAddress+%2f%3e%0d%0a++++++++++%3cNameIndex%3e160%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142400%3c%2fDefaultValue%3e%0d%0a++++++++++%3cValueType%3eSystem.Double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2223%22%3e%0d%0a++++++++%3cInputCell%3e%0d%0a++++++++++%3cAddress%3e%3d'Revenue+Forecast'!%24O%2423%3c%2fAddress%3e%0d%0a++++++++++%3cListItemsAddress+%2f%3e%0d%0a++++++++++%3cNameIndex%3e161%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%3e137500%3c%2fDefaultValue%3e%0d%0a++++++++++%3cValueType%3eSystem.Double%3c%2fValueType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2223%22%3e%0d%0a++++++++%3cInputCell%3e%0d%0a++++++++++%3cAddress%3e%3d'Revenue+Forecast'!%24R%2423%3c%2fAddress%3e%0d%0a++++++++++%3cListItemsAddress%3e%3d'Calculations'!%24C%243%3a%24C%2415%3c%2fListItemsAddress%3e%0d%0a++++++++++%3cNameIndex%3e53%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Dec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2223%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2223%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2224%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2224%22%3e%0d%0a++++++++%3cInputCell%3e%0d%0a++++++++++%3cAddress%3e%3d'Revenue+Forecast'!%24B%2424%3c%2fAddress%3e%0d%0a++++++++++%3cListItemsAddress+%2f%3e%0d%0a++++++++++%3cNameIndex%3e90%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2224%22%3e%0d%0a++++++++%3cInputCell%3e%0d%0a++++++++++%3cAddress%3e%3d'Revenue+Forecast'!%24F%2424%3c%2fAddress%3e%0d%0a++++++++++%3cListItemsAddress%3e%3d'Calculations'!%24E%243%3a%24E%2415%3c%2fListItemsAddress%3e%0d%0a++++++++++%3cNameIndex%3e18%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2224%22%3e%0d%0a++++++++%3cInputCell%3e%0d%0a++++++++++%3cAddress%3e%3d'Revenue+Forecast'!%24I%2424%3c%2fAddress%3e%0d%0a++++++++++%3cListItemsAddress+%2f%3e%0d%0a++++++++++%3cNameIndex%3e162%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2224%22%3e%0d%0a++++++++%3cInputCell%3e%0d%0a++++++++++%3cAddress%3e%3d'Revenue+Forecast'!%24L%2424%3c%2fAddress%3e%0d%0a++++++++++%3cListItemsAddress+%2f%3e%0d%0a++++++++++%3cNameIndex%3e163%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2224%22%3e%0d%0a++++++++%3cInputCell%3e%0d%0a++++++++++%3cAddress%3e%3d'Revenue+Forecast'!%24O%2424%3c%2fAddress%3e%0d%0a++++++++++%3cListItemsAddress+%2f%3e%0d%0a++++++++++%3cNameIndex%3e164%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2224%22%3e%0d%0a++++++++%3cInputCell%3e%0d%0a++++++++++%3cAddress%3e%3d'Revenue+Forecast'!%24R%2424%3c%2fAddress%3e%0d%0a++++++++++%3cListItemsAddress%3e%3d'Calculations'!%24C%243%3a%24C%2415%3c%2fListItemsAddress%3e%0d%0a++++++++++%3cNameIndex%3e54%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2224%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2224%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2225%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2225%22%3e%0d%0a++++++++%3cInputCell%3e%0d%0a++++++++++%3cAddress%3e%3d'Revenue+Forecast'!%24B%2425%3c%2fAddress%3e%0d%0a++++++++++%3cListItemsAddress+%2f%3e%0d%0a++++++++++%3cNameIndex%3e91%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2225%22%3e%0d%0a++++++++%3cInputCell%3e%0d%0a++++++++++%3cAddress%3e%3d'Revenue+Forecast'!%24F%2425%3c%2fAddress%3e%0d%0a++++++++++%3cListItemsAddress%3e%3d'Calculations'!%24E%243%3a%24E%2415%3c%2fListItemsAddress%3e%0d%0a++++++++++%3cNameIndex%3e19%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2225%22%3e%0d%0a++++++++%3cInputCell%3e%0d%0a++++++++++%3cAddress%3e%3d'Revenue+Forecast'!%24I%2425%3c%2fAddress%3e%0d%0a++++++++++%3cListItemsAddress+%2f%3e%0d%0a++++++++++%3cNameIndex%3e165%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2225%22%3e%0d%0a++++++++%3cInputCell%3e%0d%0a++++++++++%3cAddress%3e%3d'Revenue+Forecast'!%24L%2425%3c%2fAddress%3e%0d%0a++++++++++%3cListItemsAddress+%2f%3e%0d%0a++++++++++%3cNameIndex%3e166%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2225%22%3e%0d%0a++++++++%3cInputCell%3e%0d%0a++++++++++%3cAddress%3e%3d'Revenue+Forecast'!%24O%2425%3c%2fAddress%3e%0d%0a++++++++++%3cListItemsAddress+%2f%3e%0d%0a++++++++++%3cNameIndex%3e167%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2225%22%3e%0d%0a++++++++%3cInputCell%3e%0d%0a++++++++++%3cAddress%3e%3d'Revenue+Forecast'!%24R%2425%3c%2fAddress%3e%0d%0a++++++++++%3cListItemsAddress%3e%3d'Calculations'!%24C%243%3a%24C%2415%3c%2fListItemsAddress%3e%0d%0a++++++++++%3cNameIndex%3e55%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2225%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2225%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2226%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2226%22%3e%0d%0a++++++++%3cInputCell%3e%0d%0a++++++++++%3cAddress%3e%3d'Revenue+Forecast'!%24B%2426%3c%2fAddress%3e%0d%0a++++++++++%3cListItemsAddress+%2f%3e%0d%0a++++++++++%3cNameIndex%3e92%3c%2fNameIndex%3e%0d%0a++++++++++%3cIsHidingEnabled%3efalse%3c%2fIsHidingEnabled%3e%0d%0a++++++++++%3cIsDi</t>
  </si>
  <si>
    <t xml:space="preserve"> 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2226%22%3e%0d%0a++++++++%3cInputCell%3e%0d%0a++++++++++%3cAddress%3e%3d'Revenue+Forecast'!%24F%2426%3c%2fAddress%3e%0d%0a++++++++++%3cListItemsAddress%3e%3d'Calculations'!%24E%243%3a%24E%2415%3c%2fListItemsAddress%3e%0d%0a++++++++++%3cNameIndex%3e20%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2226%22%3e%0d%0a++++++++%3cInputCell%3e%0d%0a++++++++++%3cAddress%3e%3d'Revenue+Forecast'!%24I%2426%3c%2fAddress%3e%0d%0a++++++++++%3cListItemsAddress+%2f%3e%0d%0a++++++++++%3cNameIndex%3e168%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2226%22%3e%0d%0a++++++++%3cInputCell%3e%0d%0a++++++++++%3cAddress%3e%3d'Revenue+Forecast'!%24L%2426%3c%2fAddress%3e%0d%0a++++++++++%3cListItemsAddress+%2f%3e%0d%0a++++++++++%3cNameIndex%3e169%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2226%22%3e%0d%0a++++++++%3cInputCell%3e%0d%0a++++++++++%3cAddress%3e%3d'Revenue+Forecast'!%24O%2426%3c%2fAddress%3e%0d%0a++++++++++%3cListItemsAddress+%2f%3e%0d%0a++++++++++%3cNameIndex%3e170%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2226%22%3e%0d%0a++++++++%3cInputCell%3e%0d%0a++++++++++%3cAddress%3e%3d'Revenue+Forecast'!%24R%2426%3c%2fAddress%3e%0d%0a++++++++++%3cListItemsAddress%3e%3d'Calculations'!%24C%243%3a%24C%2415%3c%2fListItemsAddress%3e%0d%0a++++++++++%3cNameIndex%3e56%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2226%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2226%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2227%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2227%22%3e%0d%0a++++++++%3cInputCell%3e%0d%0a++++++++++%3cAddress%3e%3d'Revenue+Forecast'!%24B%2427%3c%2fAddress%3e%0d%0a++++++++++%3cListItemsAddress+%2f%3e%0d%0a++++++++++%3cNameIndex%3e93%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2227%22%3e%0d%0a++++++++%3cInputCell%3e%0d%0a++++++++++%3cAddress%3e%3d'Revenue+Forecast'!%24F%2427%3c%2fAddress%3e%0d%0a++++++++++%3cListItemsAddress%3e%3d'Calculations'!%24E%243%3a%24E%2415%3c%2fListItemsAddress%3e%0d%0a++++++++++%3cNameIndex%3e21%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2227%22%3e%0d%0a++++++++%3cInputCell%3e%0d%0a++++++++++%3cAddress%3e%3d'Revenue+Forecast'!%24I%2427%3c%2fAddress%3e%0d%0a++++++++++%3cListItemsAddress+%2f%3e%0d%0a++++++++++%3cNameIndex%3e171%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2227%22%3e%0d%0a++++++++%3cInputCell%3e%0d%0a++++++++++%3cAddress%3e%3d'Revenue+Forecast'!%24L%2427%3c%2fAddress%3e%0d%0a++++++++++%3cListItemsAddress+%2f%3e%0d%0a++++++++++%3cNameIndex%3e172%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2227%22%3e%0d%0a++++++++%3cInputCell%3e%0d%0a++++++++++%3cAddress%3e%3d'Revenue+Forecast'!%24O%2427%3c%2fAddress%3e%0d%0a++++++++++%3cListItemsAddress+%2f%3e%0d%0a++++++++++%3cNameIndex%3e173%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2227%22%3e%0d%0a++++++++%3cInputCell%3e%0d%0a++++++++++%3cAddress%3e%3d'Revenue+Forecast'!%24R%2427%3c%2fAddress%3e%0d%0a++++++++++%3cListItemsAddress%3e%3d'Calculations'!%24C%243%3a%24C%2415%3c%2fListItemsAddress%3e%0d%0a++++++++++%3cNameIndex%3e57%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2227%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2227%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2228%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2228%22%3e%0d%0a++++++++%3cInputCell%3e%0d%0a++++++++++%3cAddress%3e%3d'Revenue+Forecast'!%24B%2428%3c%2fAddress%3e%0d%0a++++++++++%3cListItemsAddress+%2f%3e%0d%0a++++++++++%3cNameIndex%3e94%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2228%22%3e%0d%0a++++++++%3cInputCell%3e%0d%0a++++++++++%3cAddress%3e%3d'Revenue+Forecast'!%24F%2428%3c%2fAddress%3e%0d%0a++++++++++%3cListItemsAddress%3e%3d'Calculations'!%24E%243%3a%24E%2415%3c%2fListItemsAddress%3e%0d%0a++++++++++%3cNameIndex%3e22%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2228%22%3e%0d%0a++++++++%3cInputCell%3e%0d%0a++++++++++%3cAddress%3e%3d'Revenue+Forecast'!%24I%2428%3c%2fAddress%3e%0d%0a++++++++++%3cListItemsAddress+%2f%3e%0d%0a++++++++++%3cNameIndex%3e174%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2228%22%3e%0d%0a++++++++%3cInputCell%3e%0d%0a++++++++++%3cAddress%3e%3d'Revenue+Forecast'!%24L%2428%3c%2fAddress%3e%0d%0a++++++++++%3cListItemsAddress+%2f%3e%0d%0a++++++++++%3cNameIndex%3e175%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2228%22%3e%0d%0a++++++++%3cInputCell%3e%0d%0a++++++++++%3cAddress%3e%3d'Revenue+Forecast'!%24O%2428%3c%2fAddress%3e%0d%0a++++++++++%3cListItemsAddress+%2f%3e%0d%0a++++++++++%3cNameIndex%3e176%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2228%22%3e%0d%0a++++++++%3cInputCell%3e%0d%0a++++++++++%3cAddress%3e%3d'Revenue+Forecast'!%24R%2428%3c%2fAddress%3e%0d%0a++++++++++%3cListItemsAddress%3e%3d'Calculations'!%24C%243%3a%24C%2415%3c%2fListItemsAddress%3e%0d%0a++++++++++%3cNameIndex%3e58%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2228%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2228%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2229%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2229%22%3e%0d%0a++++++++%3cInputCell%3e%0d%0a++++++++++%3cAddress%3e%3d'Revenue+Forecast'!%24B%2429%3c%2fAddress%3e%0d%0a++++++++++%3cListItemsAddress+%2f%3e%0d%0a++++++++++%3cNameIndex%3e95%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2229%22%3e%0d%0a++++++++%3cInputCell%3e%0d%0a++++++++++%3cAddress%3e%3d'Revenue+Forecast'!%24F%2429%3c%2fAddress%3e%0d%0a++++++++++%3cListItemsAddress%3e%3d'Calculations'!%24E%243%3a%24E%2415%3c%2fListItemsAddress%3e%0d%0a++++++++++%3cNameIndex%3e23%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2229%22%3e%0d%0a++++++++%3cInputCell%3e%0d%0a++++++++++%3cAddress%3e%3d'Revenue+Forecast'!%24I%2429%3c%2fAddress%3e%0d%0a++++++++++%3cListItemsAddress+%2f%3e%0d%0a++++++++++%3cNameIndex%3e177%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2229%22%3e%0d%0a++++++++%3cInputCell%3e%0d%0a++++++++++%3cAddress%3e%3d'Revenue+Forecast'!%24L%2429%3c%2fAddress%3e%0d%0a++++++++++%3cListItemsAddress+%2f%3e%0d%0a++++++++++%3cNameIndex%3e178%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2229%22%3e%0d%0a++++++++%3cInputCell%3e%0d%0a++++++++++%3cAddress%3e%3d'Revenue+Forecast'!%24O%2429%3c%2fAddress%3e%0d%0a++++++++++%3cListItemsAddress+%2f%3e%0d%0a++++++++++%3cNameIndex%3e179%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2229%22%3e%0d%0a++++++++%3cInputCell%3e%0d%0a++++++++++%3cAddress%3e%3d'Revenue+Forecast'!%24R%2429%3c%2fAddress%3e%0d%0a++++++++++%3cListItemsAddress%3e%3d'Calculations'!%24C%243%3a%24C%2415%3c%2fListItemsAddress%3e%0d%0a++++++++++%3cNameIndex%3e59%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2229%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2229%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2230%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2230%22%3e%0d%0a++++++++%3cInputCell%3e%0d%0a++++++++++%3cAddress%3e%3d'Revenue+Forecast'!%24B%2430%3c%2fAddress%3e%0d%0a++++++++++%3cListItemsAddress+%2f%3e%0d%0a++++++++++%3cNameIndex%3e96%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2230%22%3e%0d%0a++++++++%3cInputCell%3e%0d%0a++++++++++%3cAddress%3e%3d'Revenue+Forecast'!%24F%2430%3c%2fAddress%3e%0d%0a++++++++++%3cListItemsAddress%3e%3d'Calculations'!%24E%243%3a%24E%2415%3c%2fListItemsAddress%3e%0d%0a++++++++++%3cNameIndex%3e24%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2230%22%3e%0d%0a++++++++%3cInputCell%3e%0d%0a++++++++++%3cAddress%3e%3d'Revenue+Forecast'!%24I%2430%3c%2fAddress%3e%0d%0a++++++++++%3cListItemsAddress+%2f%3e%0d%0a++++++++++%3cNameIndex%3e180%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2230%22%3e%0d%0a++++++++%3cInputCell%3e%0d%0a++++++++++%3cAddress%3e%3d'Revenue+Forecast'!%24L%2430%3c%2fAddress%3e%0d%0a++++++++++%3cListItemsAddress+%2f%3e%0d%0a++++++++++%3cNameIndex%3e181%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2230%22%3e%0d%0a++++++++%3cInputCell%3e%0d%0a++++++++++%3cAddress%3e%3d'Revenue+Forecast'!%24O%2430%3c%2fAddress%3e%0d%0a++++++++++%3cListItemsAddress+%2f%3e%0d%0a++++++++++%3cNameIndex%3e182%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2230%22%3e%0d%0a++++++++%3cInputCell%3e%0d%0a++++++++++%3cAddress%3e%3d'Revenue+Forecast'!%24R%2430%3c%2fAddress%3e%0d%0a++++++++++%3cListItemsAddress%3e%3d'Calculations'!%24C%243%3a%24C%2415%3c%2fListItemsAddress%3e%0d%0a++++++++++%3cNameIndex%3e60%3c%2fNameIndex%3e%0d%0a++++++++++%3cIsHidingEnabled%3efalse%3c%2f</t>
  </si>
  <si>
    <t xml:space="preserve"> 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2230%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2230%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2231%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2231%22%3e%0d%0a++++++++%3cInputCell%3e%0d%0a++++++++++%3cAddress%3e%3d'Revenue+Forecast'!%24B%2431%3c%2fAddress%3e%0d%0a++++++++++%3cListItemsAddress+%2f%3e%0d%0a++++++++++%3cNameIndex%3e97%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2231%22%3e%0d%0a++++++++%3cInputCell%3e%0d%0a++++++++++%3cAddress%3e%3d'Revenue+Forecast'!%24F%2431%3c%2fAddress%3e%0d%0a++++++++++%3cListItemsAddress%3e%3d'Calculations'!%24E%243%3a%24E%2415%3c%2fListItemsAddress%3e%0d%0a++++++++++%3cNameIndex%3e25%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2231%22%3e%0d%0a++++++++%3cInputCell%3e%0d%0a++++++++++%3cAddress%3e%3d'Revenue+Forecast'!%24I%2431%3c%2fAddress%3e%0d%0a++++++++++%3cListItemsAddress+%2f%3e%0d%0a++++++++++%3cNameIndex%3e183%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2231%22%3e%0d%0a++++++++%3cInputCell%3e%0d%0a++++++++++%3cAddress%3e%3d'Revenue+Forecast'!%24L%2431%3c%2fAddress%3e%0d%0a++++++++++%3cListItemsAddress+%2f%3e%0d%0a++++++++++%3cNameIndex%3e184%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2231%22%3e%0d%0a++++++++%3cInputCell%3e%0d%0a++++++++++%3cAddress%3e%3d'Revenue+Forecast'!%24O%2431%3c%2fAddress%3e%0d%0a++++++++++%3cListItemsAddress+%2f%3e%0d%0a++++++++++%3cNameIndex%3e185%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2231%22%3e%0d%0a++++++++%3cInputCell%3e%0d%0a++++++++++%3cAddress%3e%3d'Revenue+Forecast'!%24R%2431%3c%2fAddress%3e%0d%0a++++++++++%3cListItemsAddress%3e%3d'Calculations'!%24C%243%3a%24C%2415%3c%2fListItemsAddress%3e%0d%0a++++++++++%3cNameIndex%3e61%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2231%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2231%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2232%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2232%22%3e%0d%0a++++++++%3cInputCell%3e%0d%0a++++++++++%3cAddress%3e%3d'Revenue+Forecast'!%24B%2432%3c%2fAddress%3e%0d%0a++++++++++%3cListItemsAddress+%2f%3e%0d%0a++++++++++%3cNameIndex%3e98%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2232%22%3e%0d%0a++++++++%3cInputCell%3e%0d%0a++++++++++%3cAddress%3e%3d'Revenue+Forecast'!%24F%2432%3c%2fAddress%3e%0d%0a++++++++++%3cListItemsAddress%3e%3d'Calculations'!%24E%243%3a%24E%2415%3c%2fListItemsAddress%3e%0d%0a++++++++++%3cNameIndex%3e26%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2232%22%3e%0d%0a++++++++%3cInputCell%3e%0d%0a++++++++++%3cAddress%3e%3d'Revenue+Forecast'!%24I%2432%3c%2fAddress%3e%0d%0a++++++++++%3cListItemsAddress+%2f%3e%0d%0a++++++++++%3cNameIndex%3e186%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2232%22%3e%0d%0a++++++++%3cInputCell%3e%0d%0a++++++++++%3cAddress%3e%3d'Revenue+Forecast'!%24L%2432%3c%2fAddress%3e%0d%0a++++++++++%3cListItemsAddress+%2f%3e%0d%0a++++++++++%3cNameIndex%3e187%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2232%22%3e%0d%0a++++++++%3cInputCell%3e%0d%0a++++++++++%3cAddress%3e%3d'Revenue+Forecast'!%24O%2432%3c%2fAddress%3e%0d%0a++++++++++%3cListItemsAddress+%2f%3e%0d%0a++++++++++%3cNameIndex%3e188%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2232%22%3e%0d%0a++++++++%3cInputCell%3e%0d%0a++++++++++%3cAddress%3e%3d'Revenue+Forecast'!%24R%2432%3c%2fAddress%3e%0d%0a++++++++++%3cListItemsAddress%3e%3d'Calculations'!%24C%243%3a%24C%2415%3c%2fListItemsAddress%3e%0d%0a++++++++++%3cNameIndex%3e62%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2232%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2232%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2233%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2233%22%3e%0d%0a++++++++%3cInputCell%3e%0d%0a++++++++++%3cAddress%3e%3d'Revenue+Forecast'!%24B%2433%3c%2fAddress%3e%0d%0a++++++++++%3cListItemsAddress+%2f%3e%0d%0a++++++++++%3cNameIndex%3e99%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2233%22%3e%0d%0a++++++++%3cInputCell%3e%0d%0a++++++++++%3cAddress%3e%3d'Revenue+Forecast'!%24F%2433%3c%2fAddress%3e%0d%0a++++++++++%3cListItemsAddress%3e%3d'Calculations'!%24E%243%3a%24E%2415%3c%2fListItemsAddress%3e%0d%0a++++++++++%3cNameIndex%3e27%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2233%22%3e%0d%0a++++++++%3cInputCell%3e%0d%0a++++++++++%3cAddress%3e%3d'Revenue+Forecast'!%24I%2433%3c%2fAddress%3e%0d%0a++++++++++%3cListItemsAddress+%2f%3e%0d%0a++++++++++%3cNameIndex%3e189%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2233%22%3e%0d%0a++++++++%3cInputCell%3e%0d%0a++++++++++%3cAddress%3e%3d'Revenue+Forecast'!%24L%2433%3c%2fAddress%3e%0d%0a++++++++++%3cListItemsAddress+%2f%3e%0d%0a++++++++++%3cNameIndex%3e190%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2233%22%3e%0d%0a++++++++%3cInputCell%3e%0d%0a++++++++++%3cAddress%3e%3d'Revenue+Forecast'!%24O%2433%3c%2fAddress%3e%0d%0a++++++++++%3cListItemsAddress+%2f%3e%0d%0a++++++++++%3cNameIndex%3e191%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2233%22%3e%0d%0a++++++++%3cInputCell%3e%0d%0a++++++++++%3cAddress%3e%3d'Revenue+Forecast'!%24R%2433%3c%2fAddress%3e%0d%0a++++++++++%3cListItemsAddress%3e%3d'Calculations'!%24C%243%3a%24C%2415%3c%2fListItemsAddress%3e%0d%0a++++++++++%3cNameIndex%3e63%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2233%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2233%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2234%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2234%22%3e%0d%0a++++++++%3cInputCell%3e%0d%0a++++++++++%3cAddress%3e%3d'Revenue+Forecast'!%24B%2434%3c%2fAddress%3e%0d%0a++++++++++%3cListItemsAddress+%2f%3e%0d%0a++++++++++%3cNameIndex%3e100%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2234%22%3e%0d%0a++++++++%3cInputCell%3e%0d%0a++++++++++%3cAddress%3e%3d'Revenue+Forecast'!%24F%2434%3c%2fAddress%3e%0d%0a++++++++++%3cListItemsAddress%3e%3d'Calculations'!%24E%243%3a%24E%2415%3c%2fListItemsAddress%3e%0d%0a++++++++++%3cNameIndex%3e28%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2234%22%3e%0d%0a++++++++%3cInputCell%3e%0d%0a++++++++++%3cAddress%3e%3d'Revenue+Forecast'!%24I%2434%3c%2fAddress%3e%0d%0a++++++++++%3cListItemsAddress+%2f%3e%0d%0a++++++++++%3cNameIndex%3e192%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2234%22%3e%0d%0a++++++++%3cInputCell%3e%0d%0a++++++++++%3cAddress%3e%3d'Revenue+Forecast'!%24L%2434%3c%2fAddress%3e%0d%0a++++++++++%3cListItemsAddress+%2f%3e%0d%0a++++++++++%3cNameIndex%3e193%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2234%22%3e%0d%0a++++++++%3cInputCell%3e%0d%0a++++++++++%3cAddress%3e%3d'Revenue+Forecast'!%24O%2434%3c%2fAddress%3e%0d%0a++++++++++%3cListItemsAddress+%2f%3e%0d%0a++++++++++%3cNameIndex%3e194%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2234%22%3e%0d%0a++++++++%3cInputCell%3e%0d%0a++++++++++%3cAddress%3e%3d'Revenue+Forecast'!%24R%2434%3c%2fAddress%3e%0d%0a++++++++++%3cListItemsAddress%3e%3d'Calculations'!%24C%243%3a%24C%2415%3c%2fListItemsAddress%3e%0d%0a++++++++++%3cNameIndex%3e64%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2234%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2234%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2235%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2235%22%3e%0d%0a++++++++%3cInputCell%3e%0d%0a++++++++++%3cAddress%3e%3d'Revenue+Forecast'!%24B%2435%3c%2fAddress%3e%0d%0a++++++++++%3cListItemsAddress+%2f%3e%0d%0a++++++++++%3cNameIndex%3e101%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2235%22%3e%0d%0a++++++++%3cInputCell%3e%0d%0a++++++++++%3cAddress%3e%3d'Revenue+Forecast'!%24F%2435%3c%2fAddress%3e%0d%0a++++++++++%3cListItemsAddress%3e%3d'Calculations'!%24E%243%3a%24E%2415%3c%2fListItemsAddress%3e%0d%0a++++++++++%3cNameIndex%3e29%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2235%22%3e%0d%0a++++++++%3cInputCell%3e%0d%0a++++++++++%3cAddress%3e%3d'Revenue+Forecast'!%24I%2435%3c%2fAddress%3e%0d%0a++++++++++%3cListItemsAddress+%2f%3e%0d%0a++++++++++%3cNameIndex%3e195%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2235%22%3e%0d%0a++++++++%3cInputCell%3e%0d%0a++++++++++%3cAddress%3e%3d'Revenue+Forecast'!%24L%2435%3c%2fAddress%3e%0d%0a++++++++++%3cListItemsAddress+%2f%3e%0d%0a++++++++++%3cNameIndex%3e1</t>
  </si>
  <si>
    <t xml:space="preserve"> 96%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2235%22%3e%0d%0a++++++++%3cInputCell%3e%0d%0a++++++++++%3cAddress%3e%3d'Revenue+Forecast'!%24O%2435%3c%2fAddress%3e%0d%0a++++++++++%3cListItemsAddress+%2f%3e%0d%0a++++++++++%3cNameIndex%3e197%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2235%22%3e%0d%0a++++++++%3cInputCell%3e%0d%0a++++++++++%3cAddress%3e%3d'Revenue+Forecast'!%24R%2435%3c%2fAddress%3e%0d%0a++++++++++%3cListItemsAddress%3e%3d'Calculations'!%24C%243%3a%24C%2415%3c%2fListItemsAddress%3e%0d%0a++++++++++%3cNameIndex%3e65%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2235%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2235%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2236%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2236%22%3e%0d%0a++++++++%3cInputCell%3e%0d%0a++++++++++%3cAddress%3e%3d'Revenue+Forecast'!%24B%2436%3c%2fAddress%3e%0d%0a++++++++++%3cListItemsAddress+%2f%3e%0d%0a++++++++++%3cNameIndex%3e102%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2236%22%3e%0d%0a++++++++%3cInputCell%3e%0d%0a++++++++++%3cAddress%3e%3d'Revenue+Forecast'!%24F%2436%3c%2fAddress%3e%0d%0a++++++++++%3cListItemsAddress%3e%3d'Calculations'!%24E%243%3a%24E%2415%3c%2fListItemsAddress%3e%0d%0a++++++++++%3cNameIndex%3e30%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2236%22%3e%0d%0a++++++++%3cInputCell%3e%0d%0a++++++++++%3cAddress%3e%3d'Revenue+Forecast'!%24I%2436%3c%2fAddress%3e%0d%0a++++++++++%3cListItemsAddress+%2f%3e%0d%0a++++++++++%3cNameIndex%3e198%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2236%22%3e%0d%0a++++++++%3cInputCell%3e%0d%0a++++++++++%3cAddress%3e%3d'Revenue+Forecast'!%24L%2436%3c%2fAddress%3e%0d%0a++++++++++%3cListItemsAddress+%2f%3e%0d%0a++++++++++%3cNameIndex%3e199%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2236%22%3e%0d%0a++++++++%3cInputCell%3e%0d%0a++++++++++%3cAddress%3e%3d'Revenue+Forecast'!%24O%2436%3c%2fAddress%3e%0d%0a++++++++++%3cListItemsAddress+%2f%3e%0d%0a++++++++++%3cNameIndex%3e200%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2236%22%3e%0d%0a++++++++%3cInputCell%3e%0d%0a++++++++++%3cAddress%3e%3d'Revenue+Forecast'!%24R%2436%3c%2fAddress%3e%0d%0a++++++++++%3cListItemsAddress%3e%3d'Calculations'!%24C%243%3a%24C%2415%3c%2fListItemsAddress%3e%0d%0a++++++++++%3cNameIndex%3e66%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2236%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2236%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2237%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2237%22%3e%0d%0a++++++++%3cInputCell%3e%0d%0a++++++++++%3cAddress%3e%3d'Revenue+Forecast'!%24B%2437%3c%2fAddress%3e%0d%0a++++++++++%3cListItemsAddress+%2f%3e%0d%0a++++++++++%3cNameIndex%3e103%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2237%22%3e%0d%0a++++++++%3cInputCell%3e%0d%0a++++++++++%3cAddress%3e%3d'Revenue+Forecast'!%24F%2437%3c%2fAddress%3e%0d%0a++++++++++%3cListItemsAddress%3e%3d'Calculations'!%24E%243%3a%24E%2415%3c%2fListItemsAddress%3e%0d%0a++++++++++%3cNameIndex%3e31%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2237%22%3e%0d%0a++++++++%3cInputCell%3e%0d%0a++++++++++%3cAddress%3e%3d'Revenue+Forecast'!%24I%2437%3c%2fAddress%3e%0d%0a++++++++++%3cListItemsAddress+%2f%3e%0d%0a++++++++++%3cNameIndex%3e201%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2237%22%3e%0d%0a++++++++%3cInputCell%3e%0d%0a++++++++++%3cAddress%3e%3d'Revenue+Forecast'!%24L%2437%3c%2fAddress%3e%0d%0a++++++++++%3cListItemsAddress+%2f%3e%0d%0a++++++++++%3cNameIndex%3e202%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2237%22%3e%0d%0a++++++++%3cInputCell%3e%0d%0a++++++++++%3cAddress%3e%3d'Revenue+Forecast'!%24O%2437%3c%2fAddress%3e%0d%0a++++++++++%3cListItemsAddress+%2f%3e%0d%0a++++++++++%3cNameIndex%3e203%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2237%22%3e%0d%0a++++++++%3cInputCell%3e%0d%0a++++++++++%3cAddress%3e%3d'Revenue+Forecast'!%24R%2437%3c%2fAddress%3e%0d%0a++++++++++%3cListItemsAddress%3e%3d'Calculations'!%24C%243%3a%24C%2415%3c%2fListItemsAddress%3e%0d%0a++++++++++%3cNameIndex%3e67%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2237%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2237%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2238%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2238%22%3e%0d%0a++++++++%3cInputCell%3e%0d%0a++++++++++%3cAddress%3e%3d'Revenue+Forecast'!%24B%2438%3c%2fAddress%3e%0d%0a++++++++++%3cListItemsAddress+%2f%3e%0d%0a++++++++++%3cNameIndex%3e104%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2238%22%3e%0d%0a++++++++%3cInputCell%3e%0d%0a++++++++++%3cAddress%3e%3d'Revenue+Forecast'!%24F%2438%3c%2fAddress%3e%0d%0a++++++++++%3cListItemsAddress%3e%3d'Calculations'!%24E%243%3a%24E%2415%3c%2fListItemsAddress%3e%0d%0a++++++++++%3cNameIndex%3e32%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2238%22%3e%0d%0a++++++++%3cInputCell%3e%0d%0a++++++++++%3cAddress%3e%3d'Revenue+Forecast'!%24I%2438%3c%2fAddress%3e%0d%0a++++++++++%3cListItemsAddress+%2f%3e%0d%0a++++++++++%3cNameIndex%3e204%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2238%22%3e%0d%0a++++++++%3cInputCell%3e%0d%0a++++++++++%3cAddress%3e%3d'Revenue+Forecast'!%24L%2438%3c%2fAddress%3e%0d%0a++++++++++%3cListItemsAddress+%2f%3e%0d%0a++++++++++%3cNameIndex%3e205%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2238%22%3e%0d%0a++++++++%3cInputCell%3e%0d%0a++++++++++%3cAddress%3e%3d'Revenue+Forecast'!%24O%2438%3c%2fAddress%3e%0d%0a++++++++++%3cListItemsAddress+%2f%3e%0d%0a++++++++++%3cNameIndex%3e206%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2238%22%3e%0d%0a++++++++%3cInputCell%3e%0d%0a++++++++++%3cAddress%3e%3d'Revenue+Forecast'!%24R%2438%3c%2fAddress%3e%0d%0a++++++++++%3cListItemsAddress%3e%3d'Calculations'!%24C%243%3a%24C%2415%3c%2fListItemsAddress%3e%0d%0a++++++++++%3cNameIndex%3e68%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2238%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2238%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2239%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2239%22%3e%0d%0a++++++++%3cInputCell%3e%0d%0a++++++++++%3cAddress%3e%3d'Revenue+Forecast'!%24B%2439%3c%2fAddress%3e%0d%0a++++++++++%3cListItemsAddress+%2f%3e%0d%0a++++++++++%3cNameIndex%3e105%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2239%22%3e%0d%0a++++++++%3cInputCell%3e%0d%0a++++++++++%3cAddress%3e%3d'Revenue+Forecast'!%24F%2439%3c%2fAddress%3e%0d%0a++++++++++%3cListItemsAddress%3e%3d'Calculations'!%24E%243%3a%24E%2415%3c%2fListItemsAddress%3e%0d%0a++++++++++%3cNameIndex%3e33%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2239%22%3e%0d%0a++++++++%3cInputCell%3e%0d%0a++++++++++%3cAddress%3e%3d'Revenue+Forecast'!%24I%2439%3c%2fAddress%3e%0d%0a++++++++++%3cListItemsAddress+%2f%3e%0d%0a++++++++++%3cNameIndex%3e207%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2239%22%3e%0d%0a++++++++%3cInputCell%3e%0d%0a++++++++++%3cAddress%3e%3d'Revenue+Forecast'!%24L%2439%3c%2fAddress%3e%0d%0a++++++++++%3cListItemsAddress+%2f%3e%0d%0a++++++++++%3cNameIndex%3e208%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2239%22%3e%0d%0a++++++++%3cInputCell%3e%0d%0a++++++++++%3cAddress%3e%3d'Revenue+Forecast'!%24O%2439%3c%2fAddress%3e%0d%0a++++++++++%3cListItemsAddress+%2f%3e%0d%0a++++++++++%3cNameIndex%3e209%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2239%22%3e%0d%0a++++++++%3cInputCell%3e%0d%0a++++++++++%3cAddress%3e%3d'Revenue+Forecast'!%24R%2439%3c%2fAddress%3e%0d%0a++++++++++%3cListItemsAddress%3e%3d'Calculations'!%24C%243%3a%24C%2415%3c%2fListItemsAddress%3e%0d%0a++++++++++%3cNameIndex%3e69%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2239%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2239%22+%2f%3e%0d%0a++++%3c%2fTR%3e%0d%0a++++%3cTR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221%22+Y%3d%2240%22+%2f%3e%0d%0a++++++%3cTD+Style%3d%22Class103%22+Merge%3d%22True%22+RowSpan%3d%22%22+ColSpan%3d%224%22+Format%3d%22General%22+Width%3d%2299%22+Text%3d%22%22+Height%3d%2215%22+Align%3d%22Left%22+CellHasFormula%3d%22False%22+FontName%3d%22Calibri%22+WrapText%3d%22False%22+FontSize%3d%2211%22+X%3d%222%22+Y%3d%2240%22%3e%0d%0a++++++++%3cInputCell%3e%0d%0a++++++++++%3cAddress%3e%3d'Revenue+Forecast'!%24B%2440%3c%2fAddress%3e%0d%0a++++++++++%3cListItemsAddress+%2f%3e%0d%0a++++++++++%3cNameIndex%3e106%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223%22+Format%3d%22General%22+Width%3d%2291.5%22+Text%3d%22%22+Height%3d%2215%22+Align%3d%22Center%22+CellHasFormula%3d%22False%22+FontName%3d%22Calibri%22+WrapText%3d%22False%22+FontSize%3d%2211%22+X%3d%226%22+Y%3d%2240%22%3e%0d%0a++++++++%3cInputCell%3e%0d%0a++++++++++%3cAddress%3e%3d'Revenue+Forecast'!%24F%2440%3c%2fAddress%3e%0d%0a++++++++++%3cListItemsAddress%3e%3d'Calculations'!%24E%2</t>
  </si>
  <si>
    <t xml:space="preserve">
.Class90{font-family: Calibri; font-size:11pt; color:Black;border: 0.5pt  None  Black ;background-color:White; text-align:left;vertical-align:bottom;}
.Class91{font-family: Calibri; font-size:16pt; color:#632523;font-weight: bold;border: 0.5pt  None  Black ;background-color:White; text-align:center;vertical-align:bottom;}
.Class92{font-family: Calibri; font-size:11pt; color:Black;border: 0.5pt  None  Black ;background-color:White; text-align:center;vertical-align:bottom;}
.Class93{font-family: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#953735 ;background-color:White; text-align:left;vertical-align:bottom;}
.Class94{font-family: Calibri; font-size:11pt; color:Black;border-right-style: Solid ;border-top-width: 0.5pt ;border-left-width: 0.5pt ;border-right-width: 1.5pt ;border-bottom-width: 0.5pt ;border-top-color: Black ;border-left-color: Black ;border-right-color: #953735 ;border-bottom-color: Black ;background-color:White; text-align:left;vertical-align:bottom;}
.Class95{font-family: Calibri; font-size:11pt; color:#632523;font-weight: bold;border-top-style: Solid ;border-left-style: Solid ;border-right-style: Solid ;border-top-width: 1.5pt ;border-left-width: 1.5pt ;border-right-width: 0.5pt ;border-bottom-width: 0.5pt ;border-top-color: #953735 ;border-left-color: #953735 ;border-right-color: #953735 ;border-bottom-color: Black ;background-color:#DDD9C3; text-align:left;vertical-align:middle;}
.Class96{font-family: Calibri; font-size:11pt; color:#632523;font-weight: bold;border-top-style: Solid ;border-left-style: Solid ;border-right-style: Solid ;border-top-width: 1.5pt ;border-left-width: 0.5pt ;border-right-width: 0.5pt ;border-bottom-width: 0.5pt ;border-top-color: #953735 ;border-left-color: #953735 ;border-right-color: #953735 ;border-bottom-color: Black ;background-color:#DDD9C3; text-align:center;vertical-align:middle;}
.Class97{font-family: Calibri; font-size:11pt; color:#632523;font-weight: bold;border-top-style: Solid ;border-left-style: Solid ;border-right-style: Solid ;border-top-width: 1.5pt ;border-left-width: 0.5pt ;border-right-width: 0.5pt ;border-bottom-width: 0.5pt ;border-top-color: #953735 ;border-left-color: #953735 ;border-right-color: #953735 ;border-bottom-color: Black ;background-color:#DDD9C3; text-align:right;vertical-align:middle;}
.Class98{font-family: Calibri; font-size:11pt; color:Black;border-left-style: Solid ;border-top-width: 0.5pt ;border-left-width: 1.5pt ;border-right-width: 0.5pt ;border-bottom-width: 0.5pt ;border-top-color: Black ;border-left-color: #953735 ;border-right-color: Black ;border-bottom-color: Black ;background-color:White; text-align:left;vertical-align:bottom;}
.Class99{font-family: Calibri; font-size:11pt; color:Black;border-style: Solid ;border-top-width: 1.5pt ;border-left-width: 1.5pt ;border-right-width: 0.5pt ;border-bottom-width: 0.5pt ;border-color: #953735 ;background-color:White; text-align:left;vertical-align:bottom;}
.Class100{font-family: Calibri; font-size:11pt; color:Black;border-style: Solid ;border-top-width: 1.5pt ;border-left-width: 0.5pt ;border-right-width: 0.5pt ;border-bottom-width: 0.5pt ;border-color: #953735 ;background-color:White; text-align:center;vertical-align:bottom;}
.Class101{font-family: Calibri; font-size:11pt; color:Black;border-style: Solid ;border-top-width: 1.5pt ;border-left-width: 0.5pt ;border-right-width: 0.5pt ;border-bottom-width: 0.5pt ;border-color: #953735 ;background-color:White; text-align:right;vertical-align:bottom;}
.Class102{font-family: Calibri; font-size:11pt; color:Black;border-style: Solid ;border-top-width: 1.5pt ;border-left-width: 0.5pt ;border-right-width: 0.5pt ;border-bottom-width: 0.5pt ;border-color: #953735 ;background-color:#EEECE1; text-align:right;vertical-align:bottom;}
.Class103{font-family: Calibri; font-size:11pt; color:Black;border-style: Solid ;border-top-width: 0.5pt ;border-left-width: 1.5pt ;border-right-width: 0.5pt ;border-bottom-width: 0.5pt ;border-color: #953735 ;background-color:White; text-align:left;vertical-align:bottom;}
.Class104{font-family: Calibri; font-size:11pt; color:Black;border: 0.5pt  Solid  #953735 ;background-color:White; text-align:center;vertical-align:bottom;}
.Class105{font-family: Calibri; font-size:11pt; color:Black;border: 0.5pt  Solid  #953735 ;background-color:White; text-align:right;vertical-align:bottom;}
.Class106{font-family: Calibri; font-size:11pt; color:Black;border: 0.5pt  Solid  #953735 ;background-color:#EEECE1; text-align:right;vertical-align:bottom;}
.Class107{font-family: Calibri; font-size:11pt; color:Black;border-style: Solid ;border-top-width: 0.5pt ;border-left-width: 1.5pt ;border-right-width: 0.5pt ;border-bottom-width: 1.5pt ;border-color: #953735 ;background-color:White; text-align:left;vertical-align:bottom;}
.Class108{font-family: Calibri; font-size:11pt; color:Black;border-style: Solid ;border-top-width: 0.5pt ;border-left-width: 0.5pt ;border-right-width: 0.5pt ;border-bottom-width: 1.5pt ;border-color: #953735 ;background-color:White; text-align:center;vertical-align:bottom;}
.Class109{font-family: Calibri; font-size:11pt; color:Black;border-style: Solid ;border-top-width: 0.5pt ;border-left-width: 0.5pt ;border-right-width: 0.5pt ;border-bottom-width: 1.5pt ;border-color: #953735 ;background-color:White; text-align:right;vertical-align:bottom;}
.Class110{font-family: Calibri; font-size:11pt; color:Black;border-style: Solid ;border-top-width: 0.5pt ;border-left-width: 0.5pt ;border-right-width: 0.5pt ;border-bottom-width: 1.5pt ;border-color: #953735 ;background-color:#EEECE1; text-align:right;vertical-align:bottom;}
.Class111{font-family: Calibri; font-size:11pt; color:Black;border-top-style: Solid ;border-top-width: 1.5pt ;border-left-width: 0.5pt ;border-right-width: 0.5pt ;border-bottom-width: 0.5pt ;border-top-color: #953735 ;border-left-color: Black ;border-right-color: Black ;border-bottom-color: Black ;background-color:White; text-align:left;vertical-align:bottom;}
.Class112{font-family: Calibri; font-size:11pt; color:Black;border-top-style: Solid ;border-top-width: 1.5pt ;border-left-width: 0.5pt ;border-right-width: 0.5pt ;border-bottom-width: 0.5pt ;border-top-color: #953735 ;border-left-color: Black ;border-right-color: Black ;border-bottom-color: Black ;background-color:White; text-align:center;vertical-align:bottom;}
.Class113{font-family: Calibri; font-size:11pt; color:Black;border-top-style: Solid ;border-top-width: 1.5pt ;border-left-width: 0.5pt ;border-right-width: 0.5pt ;border-bottom-width: 0.5pt ;border-top-color: #953735 ;border-left-color: Black ;border-right-color: Black ;border-bottom-color: Black ;background-color:White; text-align:right;vertical-align:bottom;}
.Class114{font-family: Calibri; font-size:11pt; color:Black;border-bottom-style: Solid ;border-top-width: 0.5pt ;border-left-width: 0.5pt ;border-right-width: 0.5pt ;border-bottom-width: 1.5pt ;border-top-color: Black ;border-left-color: Black ;border-right-color: Black ;border-bottom-color: #632523 ;background-color:White; text-align:left;vertical-align:bottom;}
.Class115{font-family: Calibri; font-size:11pt; color:Black;border-right-style: Solid ;border-top-width: 0.5pt ;border-left-width: 0.5pt ;border-right-width: 1.5pt ;border-bottom-width: 0.5pt ;border-top-color: Black ;border-left-color: Black ;border-right-color: #632523 ;border-bottom-color: Black ;background-color:White; text-align:left;vertical-align:bottom;}
.Class116{font-family: Calibri; font-size:11pt; color:Black;font-weight: bold;border-style: Solid ;border-top-width: 1.5pt ;border-left-width: 1.5pt ;border-right-width: 0.5pt ;border-bottom-width: 1.5pt ;border-color: #632523 ;background-color:#EEECE1; text-align:center;vertical-align:bottom;}
.Class117{font-family: Calibri; font-size:11pt; color:Black;border-style: Solid ;border-top-width: 1.5pt ;border-left-width: 0.5pt ;border-right-width: 0.5pt ;border-bottom-width: 1.5pt ;border-color: #632523 ;background-color:White; text-align:center;vertical-align:bottom;}
.Class118{font-family: Calibri; font-size:11pt; color:Black;border-left-style: Solid ;border-bottom-style: Solid ;border-top-width: 0.5pt ;border-left-width: 1.5pt ;border-right-width: 0.5pt ;border-bottom-width: 1.5pt ;border-top-color: Black ;border-left-color: #632523 ;border-right-color: Black ;border-bottom-color: #632523 ;background-color:White; text-align:left;vertical-align:bottom;}
.Class119{font-family: Calibri; font-size:11pt; color:Black;border-top-style: Solid ;border-top-width: 1.5pt ;border-left-width: 0.5pt ;border-right-width: 0.5pt ;border-bottom-width: 0.5pt ;border-top-color: #632523 ;border-left-color: Black ;border-right-color: Black ;border-bottom-color: Black ;background-color:White; text-align:left;vertical-align:bottom;}
.Class120{font-family: Calibri; font-size:11pt; color:Black;border-top-style: Solid ;border-bottom-style: Solid ;border-top-width: 1.5pt ;border-left-width: 0.5pt ;border-right-width: 0.5pt ;border-bottom-width: 1.0pt ;border-top-color: #632523 ;border-left-color: Black ;border-right-color: Black ;border-bottom-color: #632523 ;background-color:White; text-align:left;vertical-align:bottom;}
.Class121{font-family: Calibri; font-size:11pt; color:Black;border-right-style: Solid ;border-top-width: 0.5pt ;border-left-width: 0.5pt ;border-right-width: 1.0pt ;border-bottom-width: 0.5pt ;border-top-color: Black ;border-left-color: Black ;border-right-color: #632523 ;border-bottom-color: Black ;background-color:White; text-align:left;vertical-align:bottom;}
.Class122{font-family: Calibri; font-size:11pt; color:#632523;font-weight: bold;border-top-style: Solid ;border-left-style: Solid ;border-bottom-style: Solid ;border-top-width: 1.0pt ;border-left-width: 1.0pt ;border-right-width: 0.5pt ;border-bottom-width: 1.0pt ;border-top-color: #632523 ;border-left-color: #632523 ;border-right-color: Black ;border-bottom-color: #632523 ;background-color:#DDD9C3; text-align:left;vertical-align:bottom;}
.Class123{font-family: Calibri; font-size:11pt; color:#632523;font-weight: bold;border-top-style: Solid ;border-bottom-style: Solid ;border-top-width: 1.0pt ;border-left-width: 0.5pt ;border-right-width: 0.5pt ;border-bottom-width: 1.0pt ;border-top-color: #632523 ;border-left-color: Black ;border-right-color: Black ;border-bottom-color: #632523 ;background-color:#DDD9C3; text-align:right;vertical-align:bottom;}
.Class124{font-family: Calibri; font-size:11pt; color:Black;border-left-style: Solid ;border-top-width: 0.5pt ;border-left-width: 1.0pt ;border-right-width: 0.5pt ;border-bottom-width: 0.5pt ;border-top-color: Black ;border-left-color: #632523 ;border-right-color: Black ;border-bottom-color: Black ;background-color:White; text-align:left;vertical-align:bottom;}
.Class125{font-family: Calibri; font-size:11pt; color:Black;border-top-style: Solid ;border-left-style: Solid ;border-top-width: 1.0pt ;border-left-width: 1.0pt ;border-right-width: 0.5pt ;border-bottom-width: 0.5pt ;border-top-color: #632523 ;border-left-color: #632523 ;border-right-color: Black ;border-bottom-color: Black ;background-color:White; text-align:left;vertical-align:bottom;}
.Class126{font-family: Calibri; font-size:11pt; color:Black;border-top-style: Solid ;border-top-width: 1.0pt ;border-left-width: 0.5pt ;border-right-width: 0.5pt ;border-bottom-width: 0.5pt ;border-top-color: #632523 ;border-left-color: Black ;border-right-color: Black ;border-bottom-color: Black ;background-color:White; text-align:right;vertical-align:bottom;}
.Class127{font-family: Calibri; font-size:11pt; color:Black;border-left-style: Solid ;border-top-width: 0.5pt ;border-left-width: 1.0pt ;border-right-width: 0.5pt ;border-bottom-width: 0.5pt ;border-top-color: Black ;border-left-color: #632523 ;border-right-color: Black ;border-bottom-color: Black ;background-color:#EEECE1; text-align:left;vertical-align:bottom;}
.Class128{font-family: Calibri; font-size:11pt; color:Black;border: 0.5pt  None  Black ;background-color:#EEECE1; text-align:right;vertical-align:bottom;}
.Class129{font-family: Calibri; font-size:11pt; color:Black;border: 0.5pt  None  Black ;background-color:White; text-align:right;vertical-align:bottom;}
.Class130{font-family: Calibri; font-size:11pt; color:#632523;font-weight: bold;border-left-style: Solid ;border-bottom-style: Solid ;border-top-width: 0.5pt ;border-left-width: 1.0pt ;border-right-width: 0.5pt ;border-bottom-width: 1.0pt ;border-top-color: Black ;border-left-color: #632523 ;border-right-color: Black ;border-bottom-color: #632523 ;background-color:#DDD9C3; text-align:left;vertical-align:bottom;}
.Class131{font-family: Calibri; font-size:11pt; color:#632523;font-weight: bold;border-bottom-style: Solid ;border-top-width: 0.5pt ;border-left-width: 0.5pt ;border-right-width: 0.5pt ;border-bottom-width: 1.0pt ;border-top-color: Black ;border-left-color: Black ;border-right-color: Black ;border-bottom-color: #632523 ;background-color:#DDD9C3; text-align:right;vertical-align:bottom;}
.Class132{font-family: Calibri; font-size:11pt; color:Black;border-top-style: Solid ;border-top-width: 1.0pt ;border-left-width: 0.5pt ;border-right-width: 0.5pt ;border-bottom-width: 0.5pt ;border-top-color: #632523 ;border-left-color: Black ;border-right-color: Black ;border-bottom-color: Black ;background-color:White; text-align:left;vertical-align:bottom;}</t>
  </si>
  <si>
    <t xml:space="preserve"> 43%3a%24E%2415%3c%2fListItemsAddress%3e%0d%0a++++++++++%3cNameIndex%3e34%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229%22+Y%3d%2240%22%3e%0d%0a++++++++%3cInputCell%3e%0d%0a++++++++++%3cAddress%3e%3d'Revenue+Forecast'!%24I%2440%3c%2fAddress%3e%0d%0a++++++++++%3cListItemsAddress+%2f%3e%0d%0a++++++++++%3cNameIndex%3e210%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2212%22+Y%3d%2240%22%3e%0d%0a++++++++%3cInputCell%3e%0d%0a++++++++++%3cAddress%3e%3d'Revenue+Forecast'!%24L%2440%3c%2fAddress%3e%0d%0a++++++++++%3cListItemsAddress+%2f%3e%0d%0a++++++++++%3cNameIndex%3e211%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105%22+Merge%3d%22True%22+RowSpan%3d%22%22+ColSpan%3d%223%22+Format%3d%22%23%2c%23%230%22+Width%3d%2274.25%22+Text%3d%22%22+Height%3d%2215%22+Align%3d%22Right%22+CellHasFormula%3d%22False%22+FontName%3d%22Calibri%22+WrapText%3d%22False%22+FontSize%3d%2211%22+X%3d%2215%22+Y%3d%2240%22%3e%0d%0a++++++++%3cInputCell%3e%0d%0a++++++++++%3cAddress%3e%3d'Revenue+Forecast'!%24O%2440%3c%2fAddress%3e%0d%0a++++++++++%3cListItemsAddress+%2f%3e%0d%0a++++++++++%3cNameIndex%3e212%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104%22+Merge%3d%22True%22+RowSpan%3d%22%22+ColSpan%3d%222%22+Format%3d%22General%22+Width%3d%2249.5%22+Text%3d%22%22+Height%3d%2215%22+Align%3d%22Center%22+CellHasFormula%3d%22False%22+FontName%3d%22Calibri%22+WrapText%3d%22False%22+FontSize%3d%2211%22+X%3d%2218%22+Y%3d%2240%22%3e%0d%0a++++++++%3cInputCell%3e%0d%0a++++++++++%3cAddress%3e%3d'Revenue+Forecast'!%24R%2440%3c%2fAddress%3e%0d%0a++++++++++%3cListItemsAddress%3e%3d'Calculations'!%24C%243%3a%24C%2415%3c%2fListItemsAddress%3e%0d%0a++++++++++%3cNameIndex%3e70%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106%22+Merge%3d%22True%22+RowSpan%3d%22%22+ColSpan%3d%223%22+Format%3d%22%23%2c%23%230%22+Width%3d%2274.25%22+Text%3d%22%22+Height%3d%2215%22+Align%3d%22Right%22+CellHasFormula%3d%22True%22+FontName%3d%22Calibri%22+WrapText%3d%22False%22+FontSize%3d%2211%22+X%3d%2220%22+Y%3d%2240%22+%2f%3e%0d%0a++++++%3cTD+Style%3d%22Class98%22+Merge%3d%22False%22+RowSpan%3d%22%22+ColSpan%3d%22%22+Format%3d%22General%22+Width%3d%2224.75%22+Text%3d%22%22+Height%3d%2215%22+Align%3d%22Left%22+CellHasFormula%3d%22False%22+FontName%3d%22Calibri%22+WrapText%3d%22False%22+FontSize%3d%2211%22+X%3d%2223%22+Y%3d%2240%22+%2f%3e%0d%0a++++%3c%2fTR%3e%0d%0a++++%3cTR%3e%0d%0a++++++%3cTD+Style%3d%22Class94%22+Merge%3d%22False%22+RowSpan%3d%22%22+ColSpan%3d%22%22+Format%3d%22General%22+Width%3d%2224.75%22+Text%3d%22%22+Height%3d%2215.75%22+Align%3d%22Left%22+CellHasFormula%3d%22False%22+FontName%3d%22Calibri%22+WrapText%3d%22False%22+FontSize%3d%2211%22+X%3d%221%22+Y%3d%2241%22+%2f%3e%0d%0a++++++%3cTD+Style%3d%22Class107%22+Merge%3d%22True%22+RowSpan%3d%22%22+ColSpan%3d%224%22+Format%3d%22General%22+Width%3d%2299%22+Text%3d%22%22+Height%3d%2215.75%22+Align%3d%22Left%22+CellHasFormula%3d%22False%22+FontName%3d%22Calibri%22+WrapText%3d%22False%22+FontSize%3d%2211%22+X%3d%222%22+Y%3d%2241%22%3e%0d%0a++++++++%3cInputCell%3e%0d%0a++++++++++%3cAddress%3e%3d'Revenue+Forecast'!%24B%2441%3c%2fAddress%3e%0d%0a++++++++++%3cListItemsAddress+%2f%3e%0d%0a++++++++++%3cNameIndex%3e107%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108%22+Merge%3d%22True%22+RowSpan%3d%22%22+ColSpan%3d%223%22+Format%3d%22General%22+Width%3d%2291.5%22+Text%3d%22%22+Height%3d%2215.75%22+Align%3d%22Center%22+CellHasFormula%3d%22False%22+FontName%3d%22Calibri%22+WrapText%3d%22False%22+FontSize%3d%2211%22+X%3d%226%22+Y%3d%2241%22%3e%0d%0a++++++++%3cInputCell%3e%0d%0a++++++++++%3cAddress%3e%3d'Revenue+Forecast'!%24F%2441%3c%2fAddress%3e%0d%0a++++++++++%3cListItemsAddress%3e%3d'Calculations'!%24E%243%3a%24E%2415%3c%2fListItemsAddress%3e%0d%0a++++++++++%3cNameIndex%3e35%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109%22+Merge%3d%22True%22+RowSpan%3d%22%22+ColSpan%3d%223%22+Format%3d%22%23%2c%23%230%22+Width%3d%2274.25%22+Text%3d%22%22+Height%3d%2215.75%22+Align%3d%22Right%22+CellHasFormula%3d%22False%22+FontName%3d%22Calibri%22+WrapText%3d%22False%22+FontSize%3d%2211%22+X%3d%229%22+Y%3d%2241%22%3e%0d%0a++++++++%3cInputCell%3e%0d%0a++++++++++%3cAddress%3e%3d'Revenue+Forecast'!%24I%2441%3c%2fAddress%3e%0d%0a++++++++++%3cListItemsAddress+%2f%3e%0d%0a++++++++++%3cNameIndex%3e213%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109%22+Merge%3d%22True%22+RowSpan%3d%22%22+ColSpan%3d%223%22+Format%3d%22%23%2c%23%230%22+Width%3d%2274.25%22+Text%3d%22%22+Height%3d%2215.75%22+Align%3d%22Right%22+CellHasFormula%3d%22False%22+FontName%3d%22Calibri%22+WrapText%3d%22False%22+FontSize%3d%2211%22+X%3d%2212%22+Y%3d%2241%22%3e%0d%0a++++++++%3cInputCell%3e%0d%0a++++++++++%3cAddress%3e%3d'Revenue+Forecast'!%24L%2441%3c%2fAddress%3e%0d%0a++++++++++%3cListItemsAddress+%2f%3e%0d%0a++++++++++%3cNameIndex%3e214%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109%22+Merge%3d%22True%22+RowSpan%3d%22%22+ColSpan%3d%223%22+Format%3d%22%23%2c%23%230%22+Width%3d%2274.25%22+Text%3d%22%22+Height%3d%2215.75%22+Align%3d%22Right%22+CellHasFormula%3d%22False%22+FontName%3d%22Calibri%22+WrapText%3d%22False%22+FontSize%3d%2211%22+X%3d%2215%22+Y%3d%2241%22%3e%0d%0a++++++++%3cInputCell%3e%0d%0a++++++++++%3cAddress%3e%3d'Revenue+Forecast'!%24O%2441%3c%2fAddress%3e%0d%0a++++++++++%3cListItemsAddress+%2f%3e%0d%0a++++++++++%3cNameIndex%3e215%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108%22+Merge%3d%22True%22+RowSpan%3d%22%22+ColSpan%3d%222%22+Format%3d%22General%22+Width%3d%2249.5%22+Text%3d%22%22+Height%3d%2215.75%22+Align%3d%22Center%22+CellHasFormula%3d%22False%22+FontName%3d%22Calibri%22+WrapText%3d%22False%22+FontSize%3d%2211%22+X%3d%2218%22+Y%3d%2241%22%3e%0d%0a++++++++%3cInputCell%3e%0d%0a++++++++++%3cAddress%3e%3d'Revenue+Forecast'!%24R%2441%3c%2fAddress%3e%0d%0a++++++++++%3cListItemsAddress%3e%3d'Calculations'!%24C%243%3a%24C%2415%3c%2fListItemsAddress%3e%0d%0a++++++++++%3cNameIndex%3e71%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110%22+Merge%3d%22True%22+RowSpan%3d%22%22+ColSpan%3d%223%22+Format%3d%22%23%2c%23%230%22+Width%3d%2274.25%22+Text%3d%22%22+Height%3d%2215.75%22+Align%3d%22Right%22+CellHasFormula%3d%22True%22+FontName%3d%22Calibri%22+WrapText%3d%22False%22+FontSize%3d%2211%22+X%3d%2220%22+Y%3d%2241%22+%2f%3e%0d%0a++++++%3cTD+Style%3d%22Class98%22+Merge%3d%22False%22+RowSpan%3d%22%22+ColSpan%3d%22%22+Format%3d%22General%22+Width%3d%2224.75%22+Text%3d%22%22+Height%3d%2215.75%22+Align%3d%22Left%22+CellHasFormula%3d%22False%22+FontName%3d%22Calibri%22+WrapText%3d%22False%22+FontSize%3d%2211%22+X%3d%2223%22+Y%3d%2241%22+%2f%3e%0d%0a++++%3c%2fTR%3e%0d%0a++++%3cTR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221%22+Y%3d%2242%22+%2f%3e%0d%0a++++++%3cTD+Style%3d%22Class111%22+Merge%3d%22True%22+RowSpan%3d%22%22+ColSpan%3d%224%22+Format%3d%22General%22+Width%3d%2299%22+Text%3d%22%22+Height%3d%2215.75%22+Align%3d%22Left%22+CellHasFormula%3d%22False%22+FontName%3d%22Calibri%22+WrapText%3d%22False%22+FontSize%3d%2211%22+X%3d%222%22+Y%3d%2242%22+%2f%3e%0d%0a++++++%3cTD+Style%3d%22Class112%22+Merge%3d%22True%22+RowSpan%3d%22%22+ColSpan%3d%223%22+Format%3d%22General%22+Width%3d%2291.5%22+Text%3d%22%22+Height%3d%2215.75%22+Align%3d%22Center%22+CellHasFormula%3d%22False%22+FontName%3d%22Calibri%22+WrapText%3d%22False%22+FontSize%3d%2211%22+X%3d%226%22+Y%3d%2242%22+%2f%3e%0d%0a++++++%3cTD+Style%3d%22Class113%22+Merge%3d%22True%22+RowSpan%3d%22%22+ColSpan%3d%223%22+Format%3d%22%23%2c%23%230%22+Width%3d%2274.25%22+Text%3d%22%22+Height%3d%2215.75%22+Align%3d%22Right%22+CellHasFormula%3d%22False%22+FontName%3d%22Calibri%22+WrapText%3d%22False%22+FontSize%3d%2211%22+X%3d%229%22+Y%3d%2242%22+%2f%3e%0d%0a++++++%3cTD+Style%3d%22Class113%22+Merge%3d%22True%22+RowSpan%3d%22%22+ColSpan%3d%223%22+Format%3d%22%23%2c%23%230%22+Width%3d%2274.25%22+Text%3d%22%22+Height%3d%2215.75%22+Align%3d%22Right%22+CellHasFormula%3d%22False%22+FontName%3d%22Calibri%22+WrapText%3d%22False%22+FontSize%3d%2211%22+X%3d%2212%22+Y%3d%2242%22+%2f%3e%0d%0a++++++%3cTD+Style%3d%22Class113%22+Merge%3d%22True%22+RowSpan%3d%22%22+ColSpan%3d%223%22+Format%3d%22%23%2c%23%230%22+Width%3d%2274.25%22+Text%3d%22%22+Height%3d%2215.75%22+Align%3d%22Right%22+CellHasFormula%3d%22False%22+FontName%3d%22Calibri%22+WrapText%3d%22False%22+FontSize%3d%2211%22+X%3d%2215%22+Y%3d%2242%22+%2f%3e%0d%0a++++++%3cTD+Style%3d%22Class112%22+Merge%3d%22True%22+RowSpan%3d%22%22+ColSpan%3d%222%22+Format%3d%22General%22+Width%3d%2249.5%22+Text%3d%22%22+Height%3d%2215.75%22+Align%3d%22Center%22+CellHasFormula%3d%22False%22+FontName%3d%22Calibri%22+WrapText%3d%22False%22+FontSize%3d%2211%22+X%3d%2218%22+Y%3d%2242%22+%2f%3e%0d%0a++++++%3cTD+Style%3d%22Class113%22+Merge%3d%22True%22+RowSpan%3d%22%22+ColSpan%3d%223%22+Format%3d%22%23%2c%23%230%22+Width%3d%2274.25%22+Text%3d%22%22+Height%3d%2215.75%22+Align%3d%22Right%22+CellHasFormula%3d%22False%22+FontName%3d%22Calibri%22+WrapText%3d%22False%22+FontSize%3d%2211%22+X%3d%2220%22+Y%3d%2242%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2223%22+Y%3d%2242%22+%2f%3e%0d%0a++++%3c%2fTR%3e%0d%0a++%3c%2fTable%3e%0d%0a++%3cTable+Name%3d%22PSWOutput_1%22+ColumnWidths%3d%2224.75-24.75-24.75-24.75-24.75-24.75-38.25-24.75-24.75-24.75-24.75-24.75-24.75-24.75-24.75-24.75-24.75-24.75-24.75-24.75-24.75-24.75-24.75-24.75-24.75-24.75-24.75-24.75-24.75-24.75-24.75-24.75%22+RowCount%3d%2238%22+Width%3d%22805.5%22+InputPrefix%3d%22PSWInput_%22%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221%22+%2f%3e%0d%0a++++%3c%2fTR%3e%0d%0a++++%3cTR%3e%0d%0a++++++%3cTD+Style%3d%22Class90%22+Merge%3d%22False%22+RowSpan%3d%22%22+ColSpan%3d%22%22+Format%3d%22General%22+Width%3d%2224.75%22+Text%3d%22%22+Height%3d%2221%22+Align%3d%22Left%22+CellHasFormula%3d%22False%22+FontName%3d%22Calibri%22+WrapText%3d%22False%22+FontSize%3d%2211%22+X%3d%221%22+Y%3d%222%22+%2f%3e%0d%0a++++++%3cTD+Style%3d%22Class91%22+Merge%3d%22True%22+RowSpan%3d%22%22+ColSpan%3d%2230%22+Format%3d%22General%22+Width%3d%22756%22+Text%3d%22REVENUE+FORECAST+DASHBOARD%22+Height%3d%2221%22+Align%3d%22Center%22+CellHasFormula%3d%22False%22+FontName%3d%22Calibri%22+WrapText%3d%22False%22+FontSize%3d%2216%22+X%3d%222%22+Y%3d%222%22+%2f%3e%0d%0a++++++%3cTD+Style%3d%22Class90%22+Merge%3d%22False%22+RowSpan%3d%22%22+ColSpan%3d%22%22+Format%3d%22General%22+Width%3d%2224.75%22+Text%3d%22%22+Height%3d%2221%22+Align%3d%22Left%22+CellHasFormula%3d%22False%22+FontName%3d%22Calibri%22+WrapText%3d%22False%22+FontSize%3d%2211%22+X%3d%2232%22+Y%3d%222%22+%2f%3e%0d%0a++++%3c%2fTR%3e%0d%0a++++%3cTR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221%22+Y%3d%223%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222%22+Y%3d%223%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223%22+Y%3d%223%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224%22+Y%3d%223%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225%22+Y%3d%223%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226%22+Y%3d%223%22+%2f%3e%0d%0a++++++%3cTD+Style%3d%22Class114%22+Merge%3d%22False%22+RowSpan%3d%22%22+ColSpan%3d%22%22+Format%3d%22General%22+Width%3d%2238.25%22+Text%3d%22%22+Height%3d%2215.75%22+Align%3d%22Left%22+CellHasFormula%3d%22False%22+FontName%3d%22Calibri%22+WrapText%3d%22False%22+FontSize%3d%2211%22+X%3d%227%22+Y%3d%223%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228%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229%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2210%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2211%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2212%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2213%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2214%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2215%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2216%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2217%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2218%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2219%22+Y%3d%223%22+%2f%3e%0d%0a++++++%3cTD+Style%3d%22Class90%22+Merge%3</t>
  </si>
  <si>
    <t xml:space="preserve"> d%22False%22+RowSpan%3d%22%22+ColSpan%3d%22%22+Format%3d%22General%22+Width%3d%2224.75%22+Text%3d%22%22+Height%3d%2215.75%22+Align%3d%22Left%22+CellHasFormula%3d%22False%22+FontName%3d%22Calibri%22+WrapText%3d%22False%22+FontSize%3d%2211%22+X%3d%2220%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2221%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2222%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2223%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2224%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2225%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2226%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2227%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2228%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2229%22+Y%3d%223%22+%2f%3e%0d%0a++++++%3cTD+Style%3d%22Class92%22+Merge%3d%22True%22+RowSpan%3d%22%22+ColSpan%3d%222%22+Format%3d%22General%22+Width%3d%2249.5%22+Text%3d%22Pagos.SpreadsheetWEB.Button.BACK_Back%22+Height%3d%2215.75%22+Align%3d%22Center%22+CellHasFormula%3d%22False%22+FontName%3d%22Calibri%22+WrapText%3d%22False%22+FontSize%3d%2211%22+X%3d%2230%22+Y%3d%223%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2232%22+Y%3d%223%22+%2f%3e%0d%0a++++%3c%2fTR%3e%0d%0a++++%3cTR%3e%0d%0a++++++%3cTD+Style%3d%22Class115%22+Merge%3d%22False%22+RowSpan%3d%22%22+ColSpan%3d%22%22+Format%3d%22General%22+Width%3d%2224.75%22+Text%3d%22%22+Height%3d%2216.5%22+Align%3d%22Left%22+CellHasFormula%3d%22False%22+FontName%3d%22Calibri%22+WrapText%3d%22False%22+FontSize%3d%2211%22+X%3d%221%22+Y%3d%224%22+%2f%3e%0d%0a++++++%3cTD+Style%3d%22Class116%22+Merge%3d%22True%22+RowSpan%3d%22%22+ColSpan%3d%224%22+Format%3d%22General%22+Width%3d%2299%22+Text%3d%22Sales+Category%22+Height%3d%2216.5%22+Align%3d%22Center%22+CellHasFormula%3d%22False%22+FontName%3d%22Calibri%22+WrapText%3d%22False%22+FontSize%3d%2211%22+X%3d%222%22+Y%3d%224%22+%2f%3e%0d%0a++++++%3cTD+Style%3d%22Class117%22+Merge%3d%22True%22+RowSpan%3d%22%22+ColSpan%3d%223%22+Format%3d%22General%22+Width%3d%2287.75%22+Text%3d%22%22+Height%3d%2216.5%22+Align%3d%22Center%22+CellHasFormula%3d%22False%22+FontName%3d%22Calibri%22+WrapText%3d%22False%22+FontSize%3d%2211%22+X%3d%226%22+Y%3d%224%22%3e%0d%0a++++++++%3cInputCell%3e%0d%0a++++++++++%3cAddress%3e%3d'Dashboard'!%24G%244%3c%2fAddress%3e%0d%0a++++++++++%3cListItemsAddress%3e%3d'Calculations'!%24R%244%3a%24R%2416%3c%2fListItemsAddress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Consulting%3c%2fDefaultValue%3e%0d%0a++++++++++%3cValueType%3eSystem.String%3c%2fValueType%3e%0d%0a++++++++%3c%2fInputCell%3e%0d%0a++++++%3c%2fTD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229%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2210%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2211%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2212%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2213%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2214%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2215%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2216%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2217%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2218%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2219%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2220%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2221%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2222%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2223%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2224%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2225%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2226%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2227%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2228%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2229%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2230%22+Y%3d%224%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2231%22+Y%3d%224%22+%2f%3e%0d%0a++++++%3cTD+Style%3d%22Class90%22+Merge%3d%22False%22+RowSpan%3d%22%22+ColSpan%3d%22%22+Format%3d%22General%22+Width%3d%2224.75%22+Text%3d%22%22+Height%3d%2216.5%22+Align%3d%22Left%22+CellHasFormula%3d%22False%22+FontName%3d%22Calibri%22+WrapText%3d%22False%22+FontSize%3d%2211%22+X%3d%2232%22+Y%3d%224%22+%2f%3e%0d%0a++++%3c%2fTR%3e%0d%0a++++%3cTR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223%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224%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225%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226%22+Y%3d%225%22+%2f%3e%0d%0a++++++%3cTD+Style%3d%22Class119%22+Merge%3d%22False%22+RowSpan%3d%22%22+ColSpan%3d%22%22+Format%3d%22General%22+Width%3d%2238.25%22+Text%3d%22%22+Height%3d%2215.75%22+Align%3d%22Left%22+CellHasFormula%3d%22False%22+FontName%3d%22Calibri%22+WrapText%3d%22False%22+FontSize%3d%2211%22+X%3d%227%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228%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229%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2210%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2211%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2212%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2213%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2214%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2215%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2216%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2217%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2218%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2219%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2220%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2221%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2222%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2223%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2224%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2225%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2226%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2227%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2228%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2229%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2230%22+Y%3d%225%22+%2f%3e%0d%0a++++++%3cTD+Style%3d%22Class119%22+Merge%3d%22False%22+RowSpan%3d%22%22+ColSpan%3d%22%22+Format%3d%22General%22+Width%3d%2224.75%22+Text%3d%22%22+Height%3d%2215.75%22+Align%3d%22Left%22+CellHasFormula%3d%22False%22+FontName%3d%22Calibri%22+WrapText%3d%22False%22+FontSize%3d%2211%22+X%3d%2231%22+Y%3d%225%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2232%22+Y%3d%225%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226%22%3e%0d%0a++++++++%3cChart%3e%0d%0a++++++++++%3cNameIndex%3e0%3c%2fNameIndex%3e%0d%0a++++++++++%3cZOrder%3e1%3c%2fZOrder%3e%0d%0a++++++++++%3cChartType%3exlLine%3c%2fChartType%3e%0d%0a++++++++++%3cChartHeight%3e216%3c%2fChartHeight%3e%0d%0a++++++++++%3cChartWidth%3e372.617706298828%3c%2fChartWidth%3e%0d%0a++++++++++%3cPlotHeight%3e200.34%3c%2fPlotHeight%3e%0d%0a++++++++++%3cPlotWidth%3e268.078346456693%3c%2fPlotWidth%3e%0d%0a++++++++++%3cPlotTop%3e2%3c%2fPlotTop%3e%0d%0a++++++++++%3cPlotLeft%3e9.69157480314961%3c%2fPlotLeft%3e%0d%0a++++++++++%3cPlotColor%3e-1%3c%2fPlotColor%3e%0d%0a++++++++++%3cWallColor%3e-1%3c%2fWallColor%3e%0d%0a++++++++++%3cLegendBoxBackColor%3e-65537%3c%2fLegendBoxBackColor%3e%0d%0a++++++++++%3cLegendBoxTop%3e83.3216535433071%3c%2fLegendBoxTop%3e%0d%0a++++++++++%3cLegendBoxLeft%3e291.687637795276%3c%2fLegendBoxLeft%3e%0d%0a++++++++++%3cXAxisL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0.14706013997396%3c%2fTop%3e%0d%0a++++++++++%3cLeft%3e0.0570396654533617%3c%2fLeft%3e%0d%0a++++++++++%3cTitle%3eCumulative+Revenue%3c%2fTitle%3e%0d%0a++++++++++%3cFont+%2f%3e%0d%0a++++++++++%3cChartColor%3e-1%3c%2fChartColor%3e%0d%0a++++++++++%3cSeriesCollection%3e%0d%0a++++++++++++%3cSeries%3e%0d%0a++++++++++++++%3cNameIndex%3e0%3c%2fNameIndex%3e%0d%0a++++++++++++++%3cName%3eOptimistic%3c%2fName%3e%0d%0a++++++++++++++%3cColor%3e-1%3c%2fColor%3e%0d%0a++++++++++++++%3cBorderColor%3e-11895109%3c%2fBorderColor%3e%0d%0a++++++++++++%3c%2fSeries%3e%0d%0a++++++++++++%3cSeries%3e%0d%0a++++++++++++++%3cNameIndex%3e1%3c%2fNameIndex%3e%0d%0a++++++++++++++%3cName%3eExpected%3c%2fName%3e%0d%0a++++++++++++++%3cColor%3e-1%3c%2fColor%3e%0d%0a++++++++++++++%3cBorderColor%3e-4306104%3c%2fBorderColor%3e%0d%0a++++++++++++%3c%2fSeries%3e%0d%0a++++++++++++%3cSeries%3e%0d%0a++++++++++++++%3cNameIndex%3e2%3c%2fNameIndex%3e%0d%0a++++++++++++++%3cName%3ePessimistic%3c%2fName%3e%0d%0a++++++++++++++%3cColor%3e-1%3c%2fColor%3e%0d%0a++++++++++++++%3cBorderColor%3e-6768300%3c%2fBorderColor%3e%0d%0a++++++++++++%3c%2fSeries%3e%0d%0a++++++++++++%3cSeries%3e%0d%0a++++++++++++++%3cNameIndex%3e3%3c%2fNameIndex%3e%0d%0a++++++++++++++%3cName%3eMean%3c%2fName%3e%0d%0a++++++++++++++%3cColor%3e-1%3c%2fColor%3e%0d%0a++++++++++++++%3cBorderColor%3e-8560480%3c%2fBorderColor%3e%0d%0a++++++++++++%3c%2fSeries%3e%0d%0a++++++++++%3c%2fSeriesCollection%3e%0d%0a++++++++++%3cLegendPosition+%2f%3e%0d%0a++++++++++%3cHasLegend%3etrue%3c%2fHasLegend%3e%0d%0a++++++++++%3cAbsoluteTop%3e86.2059020996094%3c%2fAbsoluteTop%3e%0d%0a++++++++++%3cAbsoluteLeft%3e26.1617317199707%3c%2fAbsoluteLeft%3e%0d%0a++++++++%3c%2fChart%3e%0d%0a++++++%3c%2fTD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226%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226%22%3e%0d%0a++++++++%3cChart%3e%0d%0a++++++++++%3cNameIndex%3e1%3c%2fNameIndex%3e%0d%0a++++++++++%3cZOrder%3e2%3c%2fZOrder%3e%0d%0a++++++++++%3cChartType%3exlColumnClustered%3c%2fChartType%3e%0d%0a++++++++++%3cChartHeight%3e216%3c%2fChartHeight%3e%0d%0a++++++++++%3cChartWidth%3e359.382354736328%3c%2fChartWidth%3e%0d%0a++++++++++%3cPlotHeight%3e206%3c%2fPlotHeight%3e%0d%0a++++++++++%3cPlotWidth%3e280.472755905512%3c%2fPlotWidth%3e%0d%0a++++++++++%3cPlotTop%3e1%3c%2fPlotTop%3e%0d%0a++++++++++%3cPlotLeft%3e-2.08614173228346%3c%2fPlotLeft%3e%0d%0a++++++++++%3cPlotColor%3e-1%3c%2fPlotColor%3e%0d%0a++++++++++%3cWallColor%3e-1%3c%2fWallColor%3e%0d%0a++++++++++%3cLegendBoxBackColor%3e-65537%3c%2fLegendBoxBackColor%3e%0d%0a++++++++++%3cLegendBoxTop%3e67.8341732283465%3c%2fLegendBoxTop%3e%0d%0a++++++++++%3cLegendBoxLeft%3e286.178031496063%3c%2fLegendBoxLeft%3e%0d%0a++++++++++%3cXAxisL</t>
  </si>
  <si>
    <t xml:space="preserve"> abelStep%3e1%3c%2fXAxisLabelStep%3e%0d%0a++++++++++%3cXAxisTitle+%2f%3e%0d%0a++++++++++%3cYAxisTitle+%2f%3e%0d%0a++++++++++%3cXAxisHasMajorGrid%3efalse%3c%2fXAxisHasMajorGrid%3e%0d%0a++++++++++%3cYAxisHasMajorGrid%3efalse%3c%2fYAxisHasMajorGrid%3e%0d%0a++++++++++%3cXAxisHasMinorGrid%3efalse%3c%2fXAxisHasMinorGrid%3e%0d%0a++++++++++%3cYAxisHasMinorGrid%3efalse%3c%2fYAxisHasMinorGrid%3e%0d%0a++++++++++%3cTop%3e0.19706013997396%3c%2fTop%3e%0d%0a++++++++++%3cLeft%3e0.0802137586805647%3c%2fLeft%3e%0d%0a++++++++++%3cTitle%3eMonthly+Revenue%3c%2fTitle%3e%0d%0a++++++++++%3cFont+%2f%3e%0d%0a++++++++++%3cChartColor%3e-1%3c%2fChartColor%3e%0d%0a++++++++++%3cSeriesCollection%3e%0d%0a++++++++++++%3cSeries%3e%0d%0a++++++++++++++%3cNameIndex%3e0%3c%2fNameIndex%3e%0d%0a++++++++++++++%3cName%3eOptimistic%3c%2fName%3e%0d%0a++++++++++++++%3cColor%3e-11566659%3c%2fColor%3e%0d%0a++++++++++++++%3cBorderColor%3e-65537%3c%2fBorderColor%3e%0d%0a++++++++++++%3c%2fSeries%3e%0d%0a++++++++++++%3cSeries%3e%0d%0a++++++++++++++%3cNameIndex%3e1%3c%2fNameIndex%3e%0d%0a++++++++++++++%3cName%3eExpected%3c%2fName%3e%0d%0a++++++++++++++%3cColor%3e-4173747%3c%2fColor%3e%0d%0a++++++++++++++%3cBorderColor%3e-65537%3c%2fBorderColor%3e%0d%0a++++++++++++%3c%2fSeries%3e%0d%0a++++++++++++%3cSeries%3e%0d%0a++++++++++++++%3cNameIndex%3e2%3c%2fNameIndex%3e%0d%0a++++++++++++++%3cName%3ePessimistic%3c%2fName%3e%0d%0a++++++++++++++%3cColor%3e-6571175%3c%2fColor%3e%0d%0a++++++++++++++%3cBorderColor%3e-65537%3c%2fBorderColor%3e%0d%0a++++++++++++%3c%2fSeries%3e%0d%0a++++++++++++%3cSeries%3e%0d%0a++++++++++++++%3cNameIndex%3e3%3c%2fNameIndex%3e%0d%0a++++++++++++++%3cName%3eMean%3c%2fName%3e%0d%0a++++++++++++++%3cColor%3e-8362846%3c%2fColor%3e%0d%0a++++++++++++++%3cBorderColor%3e-65537%3c%2fBorderColor%3e%0d%0a++++++++++++%3c%2fSeries%3e%0d%0a++++++++++%3c%2fSeriesCollection%3e%0d%0a++++++++++%3cLegendPosition+%2f%3e%0d%0a++++++++++%3cHasLegend%3etrue%3c%2fHasLegend%3e%0d%0a++++++++++%3cAbsoluteTop%3e86.9559020996094%3c%2fAbsoluteTop%3e%0d%0a++++++++++%3cAbsoluteLeft%3e411.485290527344%3c%2fAbsoluteLeft%3e%0d%0a++++++++%3c%2fChart%3e%0d%0a++++++%3c%2fTD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226%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227%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227%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228%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228%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229%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229%22+%2f%3e%0d%0a++++++%3cTD+Style%3d%22Class90%22+Merge%3d%22False%22+RowSpan%3d%22%22+ColSpan%3d%22%22+Format%3d%22General%22+Width%3d%2224.75%22+Text%3d%22%22+Height%3d%2215%22+Align%3d%22Left%22+CellHasFo</t>
  </si>
  <si>
    <t xml:space="preserve"> rmula%3d%22False%22+FontName%3d%22Calibri%22+WrapText%3d%22False%22+FontSize%3d%2211%22+X%3d%2218%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229%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2210%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2210%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2211%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2211%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2212%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2212%22+%2f%3e%0d%0a++++++%3cTD+Style%3d%22Class90%22+Merge%3d%22False%22+RowSpan%3d%22%22+ColSpan%3d%22%22+Format%3d%22General%22+Width%3d%2224.75%22+Text%3d%22%22+Height%3d%2215%22+Align%3d%22Left%22+CellHasFormula%3d%22False%22+FontName%3d%22</t>
  </si>
  <si>
    <t xml:space="preserve"> Calibri%22+WrapText%3d%22False%22+FontSize%3d%2211%22+X%3d%2225%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2212%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2213%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2213%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2214%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2214%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2215%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2215%22+%2f%3e%0d%0a++++++%3cTD+Style%3d%22Class90%22+Merge%3d%22False%22+RowSpan%3d%22%22+ColSpan%3d%22%22+Format%3d%22General%22+Width%3d%2224.75%22+Text%3d%22%22+Height%3d%2215%22+Align%3d%22Left%22+CellHasFormula%3d%22False%22+FontName%3d%22Calibri%22+WrapText</t>
  </si>
  <si>
    <t xml:space="preserve"> %3d%22False%22+FontSize%3d%2211%22+X%3d%2232%22+Y%3d%2215%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2216%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2216%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2217%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2217%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2218%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2218%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2219%22+%2f%3e%0d%0a++++++%3cTD+Style%3d%22Class90%22+Merge%3d%22False%22+RowSpan%3d%22%22+ColSpan%3d%22%22+Format%3d%22General%22+Width%3d%2238.25%22+Text%3d%22%22+Height%3d%2215%22+Align%3d%22Left%22+CellHasFormula%3d%22False%22+FontName%3d%22Calib</t>
  </si>
  <si>
    <t xml:space="preserve"> ri%22+WrapText%3d%22False%22+FontSize%3d%2211%22+X%3d%227%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2219%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2219%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224%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225%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226%22+Y%3d%2220%22+%2f%3e%0d%0a++++++%3cTD+Style%3d%22Class90%22+Merge%3d%22False%22+RowSpan%3d%22%22+ColSpan%3d%22%22+Format%3d%22General%22+Width%3d%2238.25%22+Text%3d%22%22+Height%3d%2215%22+Align%3d%22Left%22+CellHasFormula%3d%22False%22+FontName%3d%22Calibri%22+WrapText%3d%22False%22+FontSize%3d%2211%22+X%3d%227%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228%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229%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2210%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2211%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2212%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2213%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2214%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2215%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2216%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2220%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2220%22+%2f%3e%0d%0a++++%3c%2fTR%3e%0d%0a++++%3cTR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221%22+Y%3d%2221%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222%22+Y%3d%2221%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223%22+Y%3d%2221%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224%22+Y%3d%2221%22+%2f%3e%0d%0a++++++%3cTD+Style%3d%22Class114%22+Merge%3d%22False%22+RowSpan%3d%22%22+ColSpan%3d%22%22+Format%3d%22General%22+Width%3d%2224.75%22+Text%3d%22%22+Height%3d%2215.75%22+Align%3d%22Left%22+CellHasFormula%3d%22False%22+FontName%3d%22Calibri%22+WrapText%3d%22False%22+FontSize%3d%2211%22+X%3d%225%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226%22+Y%3d%2221%22+%2f%3e%0d%0a++++++%3cTD+Style%3d%22Class90%22+Merge%3d%22False%22+RowSpan%3d%22%22+ColSpan%3d%22%22+Format%3d%22General%22+Width%3d%2238.25%22+Text%3d%22%22+Height%3d%2215.75%22+Align%3d%22Left%22+CellHasFormula%3d%22False%22+FontName%3d%22Calibri%22+WrapText%3d%22False%22+FontSize%3d%2211%22+X%3d%227%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228%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229%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2210%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2211%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2212%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2213%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2214%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2215%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2216%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2217%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2218%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2219%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2220%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2221%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2222%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2223%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2224%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2225%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2226%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2227%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2228%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2229%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2230%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2231%22+Y%3d%2221%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2232%22+Y%3d%2221%22+%2f%3e%0d%0a++++%3c%2fTR%3e%0d%0a++++%3cTR%3e%0d%0a++++++%3cTD+Style%3d%22Class115%22+Merge%3d%22False%22+RowSpan%3d%22%22+ColSpan%3d%22%22+Format%3d%22General%22+Width%3d%2224.75%22+Text%3d%22%22+Height%3d%2216.5%22+Align%3d%22Left%22+CellHasFormula%3d%22False%22+FontName%3d%22Calibri%22+WrapText%3d%22False%22+FontSize%3d%2211%22+X%3d%221%22+Y%3d%2222%22+%2f%3e%0d%0a++++++%3cTD+Style%3d%22Class116%22+Merge%3d%22True%22+RowSpan%3d%22%22+ColSpan%3d%222%22+Format%3d%22General%22+Width%3d%2249.5%22+Text%3d%22Month%22+Height%3d%2216.5%22+Align%3d%22Center%22+CellHasFormula%3d%22False%22+FontName%3d%22Calibri%22+WrapText%3d%22False%22+FontSize%3d%2211%22+X%3d%222%22+Y%3d%2222%22+%2f%3e%0d%0a++++++%3cTD+Style%3d%22Class117%22+Merge%3d%22True%22+RowSpan%3d%22%22+ColSpan%3d%222%22+Format%3d%22General%22+Width%3d%2249.5%22+Text%3d%22%22+Height%3d%2216.5%22+Align%3d%22Center%22+CellHasFormula%3d%22False%22+FontName%3d%22Calibri%22+WrapText%3d%22False%22+FontSize%3d%2211%22+X%3d%224%22+Y%3d%2222%22%3e%0d%0a++++++++%3cInputCell%3e%0d%0a++++++++++%3cAddress%3e%3d'Dashboard'!%24E%2422%3c%2fAddress%3e%0d%0a++++++++++%3cListItemsAddress%3e%3d'Calculations'!%24C%2418%3a%24C%2430%3c%2fListItemsAddress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All%3c%2fDefaultValue%3e%0d%0a++++++++++%3cValueType%3eSystem.String%3c%2fValueType%3e%0d%0a++++++++%3c%2fInputCell%3e%0d%0a++++++%3c%2fTD%3e%0d%0a++++++%3cTD+Style%3d%22Class118%22+Merge%3d%22False%22+RowSpan%3d%22%22+ColSpan%3d%22%22+Format%3d%22General%22+Width%3d%2224.75%22+Text%3d%22%22+Height%3d%2216.5%22+Align%3d%22Left%22+CellHasFormula%3d%22False%22+FontName%3d%22Calibri%22+WrapText%3d%22False%22+FontSize%3d%2211%22+X%3d%226%22+Y%3d%2222%22+%2f%3e%0d%0a++++++%3cTD+Style%3d%22Class114%22+Merge%3d%22False%22+RowSpan%3d%22%22+ColSpan%3d%22%22+Format%3d%22General%22+Width%3d%2238.25%22+Text%3d%22%22+Height%3d%2216.5%22+Align%3d%22Left%22+CellHasFormula%3d%22False%22+FontName%3d%22Calibri%22+WrapText%3d%22False%22+FontSize%3d%2211%22+X%3d%227%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228%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229%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2210%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2211%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2212%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2213%22+Y%3d%2222%22+%2f%3e%0d%0a++++++%3c</t>
  </si>
  <si>
    <t xml:space="preserve"> 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2214%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2215%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2216%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2217%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2218%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2219%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2220%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2221%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2222%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2223%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2224%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2225%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2226%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2227%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2228%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2229%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2230%22+Y%3d%2222%22+%2f%3e%0d%0a++++++%3cTD+Style%3d%22Class114%22+Merge%3d%22False%22+RowSpan%3d%22%22+ColSpan%3d%22%22+Format%3d%22General%22+Width%3d%2224.75%22+Text%3d%22%22+Height%3d%2216.5%22+Align%3d%22Left%22+CellHasFormula%3d%22False%22+FontName%3d%22Calibri%22+WrapText%3d%22False%22+FontSize%3d%2211%22+X%3d%2231%22+Y%3d%2222%22+%2f%3e%0d%0a++++++%3cTD+Style%3d%22Class90%22+Merge%3d%22False%22+RowSpan%3d%22%22+ColSpan%3d%22%22+Format%3d%22General%22+Width%3d%2224.75%22+Text%3d%22%22+Height%3d%2216.5%22+Align%3d%22Left%22+CellHasFormula%3d%22False%22+FontName%3d%22Calibri%22+WrapText%3d%22False%22+FontSize%3d%2211%22+X%3d%2232%22+Y%3d%2222%22+%2f%3e%0d%0a++++%3c%2fTR%3e%0d%0a++++%3cTR%3e%0d%0a++++++%3cTD+Style%3d%22Class90%22+Merge%3d%22False%22+RowSpan%3d%22%22+ColSpan%3d%22%22+Format%3d%22General%22+Width%3d%2224.75%22+Text%3d%22%22+Height%3d%2216.5%22+Align%3d%22Left%22+CellHasFormula%3d%22False%22+FontName%3d%22Calibri%22+WrapText%3d%22False%22+FontSize%3d%2211%22+X%3d%221%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222%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223%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224%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225%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226%22+Y%3d%2223%22+%2f%3e%0d%0a++++++%3cTD+Style%3d%22Class120%22+Merge%3d%22False%22+RowSpan%3d%22%22+ColSpan%3d%22%22+Format%3d%22General%22+Width%3d%2238.25%22+Text%3d%22%22+Height%3d%2216.5%22+Align%3d%22Left%22+CellHasFormula%3d%22False%22+FontName%3d%22Calibri%22+WrapText%3d%22False%22+FontSize%3d%2211%22+X%3d%227%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228%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229%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2210%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2211%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2212%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2213%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2214%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2215%22+Y%3d%2223%22+%2f%3e%0d%0a++++++%3cTD+Style%3d%22Class120%22+Merge%3d%22False%22+RowSpan%3d%22%22+ColSpan%3d%22%22+Format%3d%22General%22+Width%3d%2224.75%22+Text%3d%22%22+Height%3d%2216.5%22+Align%3d%22Left%22+CellHasFormula%3d%22False%22+FontName%3d%22Calibri%22+WrapText%3d%22False%22+FontSize%3d%2211%22+X%3d%2216%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2217%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2218%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2219%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2220%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2221%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2222%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2223%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2224%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2225%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2226%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2227%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2228%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2229%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2230%22+Y%3d%2223%22+%2f%3e%0d%0a++++++%3cTD+Style%3d%22Class119%22+Merge%3d%22False%22+RowSpan%3d%22%22+ColSpan%3d%22%22+Format%3d%22General%22+Width%3d%2224.75%22+Text%3d%22%22+Height%3d%2216.5%22+Align%3d%22Left%22+CellHasFormula%3d%22False%22+FontName%3d%22Calibri%22+WrapText%3d%22False%22+FontSize%3d%2211%22+X%3d%2231%22+Y%3d%2223%22+%2f%3e%0d%0a++++++%3cTD+Style%3d%22Class90%22+Merge%3d%22False%22+RowSpan%3d%22%22+ColSpan%3d%22%22+Format%3d%22General%22+Width%3d%2224.75%22+Text%3d%22%22+Height%3d%2216.5%22+Align%3d%22Left%22+CellHasFormula%3d%22False%22+FontName%3d%22Calibri%22+WrapText%3d%22False%22+FontSize%3d%2211%22+X%3d%2232%22+Y%3d%2223%22+%2f%3e%0d%0a++++%3c%2fTR%3e%0d%0a++++%3cTR%3e%0d%0a++++++%3cTD+Style%3d%22Class121%22+Merge%3d%22False%22+RowSpan%3d%22%22+ColSpan%3d%22%22+Format%3d%22General%22+Width%3d%2224.75%22+Text%3d%22%22+Height%3d%2215.75%22+Align%3d%22Left%22+CellHasFormula%3d%22False%22+FontName%3d%22Calibri%22+WrapText%3d%22False%22+FontSize%3d%2211%22+X%3d%221%22+Y%3d%2224%22+%2f%3e%0d%0a++++++%3cTD+Style%3d%22Class122%22+Merge%3d%22True%22+RowSpan%3d%22%22+ColSpan%3d%223%22+Format%3d%22General%22+Width%3d%2274.25%22+Text%3d%22Category%22+Height%3d%2215.75%22+Align%3d%22Left%22+CellHasFormula%3d%22False%22+FontName%3d%22Calibri%22+WrapText%3d%22False%22+FontSize%3d%2211%22+X%3d%222%22+Y%3d%2224%22+%2f%3e%0d%0a++++++%3cTD+Style%3d%22Class123%22+Merge%3d%22True%22+RowSpan%3d%22%22+ColSpan%3d%223%22+Format%3d%22General%22+Width%3d%2287.75%22+Text%3d%22Optimistic%22+Height%3d%2215.75%22+Align%3d%22Right%22+CellHasFormula%3d%22False%22+FontName%3d%22Calibri%22+WrapText%3d%22False%22+FontSize%3d%2211%22+X%3d%225%22+Y%3d%2224%22+%2f%3e%0d%0a++++++%3cTD+Style%3d%22Class123%22+Merge%3d%22True%22+RowSpan%3d%22%22+ColSpan%3d%223%22+Format%3d%22General%22+Width%3d%2274.25%22+Text%3d%22Expected%22+Height%3d%2215.75%22+Align%3d%22Right%22+CellHasFormula%3d%22False%22+FontName%3d%22Calibri%22+WrapText%3d%22False%22+FontSize%3d%2211%22+X%3d%228%22+Y%3d%2224%22+%2f%3e%0d%0a++++++%3cTD+Style%3d%22Class123%22+Merge%3d%22True%22+RowSpan%3d%22%22+ColSpan%3d%223%22+Format%3d%22General%22+Width%3d%2274.25%22+Text%3d%22Pessimistic%22+Height%3d%2215.75%22+Align%3d%22Right%22+CellHasFormula%3d%22False%22+FontName%3d%22Calibri%22+WrapText%3d%22False%22+FontSize%3d%2211%22+X%3d%2211%22+Y%3d%2224%22+%2f%3e%0d%0a++++++%3cTD+Style%3d%22Class123%22+Merge%3d%22True%22+RowSpan%3d%22%22+ColSpan%3d%223%22+Format%3d%22General%22+Width%3d%2274.25%22+Text%3d%22Mean%22+Height%3d%2215.75%22+Align%3d%22Right%22+CellHasFormula%3d%22False%22+FontName%3d%22Calibri%22+WrapText%3d%22False%22+FontSize%3d%2211%22+X%3d%2214%22+Y%3d%2224%22+%2f%3e%0d%0a++++++%3cTD+Style%3d%22Class124%22+Merge%3d%22False%22+RowSpan%3d%22%22+ColSpan%3d%22%22+Format%3d%22General%22+Width%3d%2224.75%22+Text%3d%22%22+Height%3d%2215.75%22+Align%3d%22Left%22+CellHasFormula%3d%22False%22+FontName%3d%22Calibri%22+WrapText%3d%22False%22+FontSize%3d%2211%22+X%3d%2217%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2218%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2219%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2220%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2221%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2222%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2223%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2224%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2225%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2226%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2227%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2228%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2229%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2230%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2231%22+Y%3d%2224%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2232%22+Y%3d%2224%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2225%22+%2f%3e%0d%0a++++++%3cTD+Style%3d%22Class125%22+Merge%3d%22True%22+RowSpan%3d%22%22+ColSpan%3d%223%22+Format%3d%22General%22+Width%3d%2274.25%22+Text%3d%22%22+Height%3d%2215%22+Align%3d%22Left%22+CellHasFormula%3d%22True%22+FontName%3d%22Calibri%22+WrapText%3d%22False%22+FontSize%3d%2211%22+X%3d%222%22+Y%3d%2225%22+%2f%3e%0d%0a++++++%3cTD+Style%3d%22Class126%22+Merge%3d%22True%22+RowSpan%3d%22%22+ColSpan%3d%223%22+Format%3d%22%23%2c%23%230%22+Width%3d%2287.75%22+Text%3d%22%22+Height%3d%2215%22+Align%3d%22Right%22+CellHasFormula%3d%22True%22+FontName%3d%22Calibri%22+WrapText%3d%22False%22+FontSize%3d%2211%22+X%3d%225%22+Y%3d%2225%22+%2f%3e%0d%0a++++++%3cTD+Style%3d%22Class126%22+Merge%3d%22True%22+RowSpan%3d%22%22+ColSpan%3d%223%22+Format%3d%22%23%2c%23%230%22+Width%3d%2274.25%22+Text%3d%22%22+Height%3d%2215%22+Align%3d%22Right%22+CellHasFormula%3d%22True%22+FontName%3d%22Calibri%22+WrapText%3d%22False%22+FontSize%3d%2211%22+X%3d%228%22+Y%3d%2225%22+%2f%3e%0d%0a++++++%3cTD+Style%3d%22Class126%22+Merge%3d%22True%22+RowSpan%3d%22%22+ColSpan%3d%223%22+Format%3d%22%23%2c%23%230%22+Width%3d%2274.25%22+Text%3d%22%22+Height%3d%2215%22+Align%3d%22Right%22+CellHasFormula%3d%22True%22+FontName%3d%22Calibri%22+WrapText%3d%22False%22+FontSize%3d%2211%22+X%3d%2211%22+Y%3d%2225%22+%2f%3e%0d%0a++++++%3cTD+Style%3d%22Class126%22+Merge%3d%22True%22+RowSpan%3d%22%22+ColSpan%3d%223%22+Format%3d%22%23%2c%23%230%22+Width%3d%2274.25%22+Text%3d%22%22+Height%3d%2215%22+Align%3d%22Right%22+CellHasFormula%3d%22True%22+FontName%3d%22Calibri%22+WrapText%3d%22False%22+FontSize%3d%2211%22+X%3d%2214%22+Y%3d%2225%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2225%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2225%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2226%22+%2f%3e%0d%0a++++++%3cTD+Style%3d%22Class127%22+Merge%3d%22True%22+RowSpan%3d%22%22+ColSpan%3d%223%22+Format%3d%22General%22+Width%3d%2274.25%22+Text%3d%22%22+Height%3d%2215%22+Align%3d%22Left%22+CellHasFormula%3d%22True%22+FontName%3d%22Calibri%22+WrapText%3d%22False%22+FontSize%3d%2211%22+X%3d%222%22+Y%3d%2226%22+%2f%3e%0d%0a++++++%3cTD+Style%3d%22Class128%22+Merge%3d%22True%22+RowSpan%3d%22%22+ColSpan%3d%223%22+Format%3d%22%23%2c%23%230%22+Width%3d%2287.75%22+Text%3d%22%22+Height%3d%2215%22+Align%3d%22Right%22+CellHasFormula%3d%22True%22+FontName%3d%22Calibri%22+WrapText%3d%22False%22+FontSize%3d%2211%22+X%3d%225%22+Y%3d%2226%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228%22+Y%3d%2226%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2211%22+Y%3d%2226%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2214%22+Y%3d%2226%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</t>
  </si>
  <si>
    <t xml:space="preserve"> 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2226%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2226%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2227%22+%2f%3e%0d%0a++++++%3cTD+Style%3d%22Class124%22+Merge%3d%22True%22+RowSpan%3d%22%22+ColSpan%3d%223%22+Format%3d%22General%22+Width%3d%2274.25%22+Text%3d%22%22+Height%3d%2215%22+Align%3d%22Left%22+CellHasFormula%3d%22True%22+FontName%3d%22Calibri%22+WrapText%3d%22False%22+FontSize%3d%2211%22+X%3d%222%22+Y%3d%2227%22+%2f%3e%0d%0a++++++%3cTD+Style%3d%22Class129%22+Merge%3d%22True%22+RowSpan%3d%22%22+ColSpan%3d%223%22+Format%3d%22%23%2c%23%230%22+Width%3d%2287.75%22+Text%3d%22%22+Height%3d%2215%22+Align%3d%22Right%22+CellHasFormula%3d%22True%22+FontName%3d%22Calibri%22+WrapText%3d%22False%22+FontSize%3d%2211%22+X%3d%225%22+Y%3d%2227%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228%22+Y%3d%2227%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2211%22+Y%3d%2227%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2214%22+Y%3d%2227%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2227%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2227%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2228%22+%2f%3e%0d%0a++++++%3cTD+Style%3d%22Class127%22+Merge%3d%22True%22+RowSpan%3d%22%22+ColSpan%3d%223%22+Format%3d%22General%22+Width%3d%2274.25%22+Text%3d%22%22+Height%3d%2215%22+Align%3d%22Left%22+CellHasFormula%3d%22True%22+FontName%3d%22Calibri%22+WrapText%3d%22False%22+FontSize%3d%2211%22+X%3d%222%22+Y%3d%2228%22+%2f%3e%0d%0a++++++%3cTD+Style%3d%22Class128%22+Merge%3d%22True%22+RowSpan%3d%22%22+ColSpan%3d%223%22+Format%3d%22%23%2c%23%230%22+Width%3d%2287.75%22+Text%3d%22%22+Height%3d%2215%22+Align%3d%22Right%22+CellHasFormula%3d%22True%22+FontName%3d%22Calibri%22+WrapText%3d%22False%22+FontSize%3d%2211%22+X%3d%225%22+Y%3d%2228%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228%22+Y%3d%2228%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2211%22+Y%3d%2228%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2214%22+Y%3d%2228%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2228%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2228%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2229%22+%2f%3e%0d%0a++++++%3cTD+Style%3d%22Class124%22+Merge%3d%22True%22+RowSpan%3d%22%22+ColSpan%3d%223%22+Format%3d%22General%22+Width%3d%2274.25%22+Text%3d%22%22+Height%3d%2215%22+Align%3d%22Left%22+CellHasFormula%3d%22True%22+FontName%3d%22Calibri%22+WrapText%3d%22False%22+FontSize%3d%2211%22+X%3d%222%22+Y%3d%2229%22+%2f%3e%0d%0a++++++%3cTD+Style%3d%22Class129%22+Merge%3d%22True%22+RowSpan%3d%22%22+ColSpan%3d%223%22+Format%3d%22%23%2c%23%230%22+Width%3d%2287.75%22+Text%3d%22%22+Height%3d%2215%22+Align%3d%22Right%22+CellHasFormula%3d%22True%22+FontName%3d%22Calibri%22+WrapText%3d%22False%22+FontSize%3d%2211%22+X%3d%225%22+Y%3d%2229%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228%22+Y%3d%2229%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2211%22+Y%3d%2229%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2214%22+Y%3d%2229%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2229%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2229%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2230%22+%2f%3e%0d%0a++++++%3cTD+Style%3d%22Class127%22+Merge%3d%22True%22+RowSpan%3d%22%22+ColSpan%3d%223%22+Format%3d%22General%22+Width%3d%2274.25%22+Text%3d%22%22+Height%3d%2215%22+Align%3d%22Left%22+CellHasFormula%3d%22True%22+FontName%3d%22Calibri%22+WrapText%3d%22False%22+FontSize%3d%2211%22+X%3d%222%22+Y%3d%2230%22+%2f%3e%0d%0a++++++%3cTD+Style%3d%22Class128%22+Merge%3d%22True%22+RowSpan%3d%22%22+ColSpan%3d%223%22+Format%3d%22%23%2c%23%230%22+Width%3d%2287.75%22+Text%3d%22%22+Height%3d%2215%22+Align%3d%22Right%22+CellHasFormula%3d%22True%22+FontName%3d%22Calibri%22+WrapText%3d%22False%22+FontSize%3d%2211%22+X%3d%225%22+Y%3d%2230%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228%22+Y%3d%2230%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2211%22+Y%3d%2230%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2214%22+Y%3d%2230%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2230%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2230%22+%2f%3e%0d%0a++++++%3cTD+Style%3d%22Class90%22+Merge%3d%22False%22+RowSpan%3d%22%22+ColSpan%3d%22%22+Format%3d%22General%22+Width%3d%2224.75%22+Text%3d</t>
  </si>
  <si>
    <t xml:space="preserve"> %22%22+Height%3d%2215%22+Align%3d%22Left%22+CellHasFormula%3d%22False%22+FontName%3d%22Calibri%22+WrapText%3d%22False%22+FontSize%3d%2211%22+X%3d%2232%22+Y%3d%2230%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2231%22+%2f%3e%0d%0a++++++%3cTD+Style%3d%22Class124%22+Merge%3d%22True%22+RowSpan%3d%22%22+ColSpan%3d%223%22+Format%3d%22General%22+Width%3d%2274.25%22+Text%3d%22%22+Height%3d%2215%22+Align%3d%22Left%22+CellHasFormula%3d%22True%22+FontName%3d%22Calibri%22+WrapText%3d%22False%22+FontSize%3d%2211%22+X%3d%222%22+Y%3d%2231%22+%2f%3e%0d%0a++++++%3cTD+Style%3d%22Class129%22+Merge%3d%22True%22+RowSpan%3d%22%22+ColSpan%3d%223%22+Format%3d%22%23%2c%23%230%22+Width%3d%2287.75%22+Text%3d%22%22+Height%3d%2215%22+Align%3d%22Right%22+CellHasFormula%3d%22True%22+FontName%3d%22Calibri%22+WrapText%3d%22False%22+FontSize%3d%2211%22+X%3d%225%22+Y%3d%2231%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228%22+Y%3d%2231%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2211%22+Y%3d%2231%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2214%22+Y%3d%2231%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2231%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2231%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2232%22+%2f%3e%0d%0a++++++%3cTD+Style%3d%22Class127%22+Merge%3d%22True%22+RowSpan%3d%22%22+ColSpan%3d%223%22+Format%3d%22General%22+Width%3d%2274.25%22+Text%3d%22%22+Height%3d%2215%22+Align%3d%22Left%22+CellHasFormula%3d%22True%22+FontName%3d%22Calibri%22+WrapText%3d%22False%22+FontSize%3d%2211%22+X%3d%222%22+Y%3d%2232%22+%2f%3e%0d%0a++++++%3cTD+Style%3d%22Class128%22+Merge%3d%22True%22+RowSpan%3d%22%22+ColSpan%3d%223%22+Format%3d%22%23%2c%23%230%22+Width%3d%2287.75%22+Text%3d%22%22+Height%3d%2215%22+Align%3d%22Right%22+CellHasFormula%3d%22True%22+FontName%3d%22Calibri%22+WrapText%3d%22False%22+FontSize%3d%2211%22+X%3d%225%22+Y%3d%2232%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228%22+Y%3d%2232%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2211%22+Y%3d%2232%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2214%22+Y%3d%2232%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2232%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2232%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2233%22+%2f%3e%0d%0a++++++%3cTD+Style%3d%22Class124%22+Merge%3d%22True%22+RowSpan%3d%22%22+ColSpan%3d%223%22+Format%3d%22General%22+Width%3d%2274.25%22+Text%3d%22%22+Height%3d%2215%22+Align%3d%22Left%22+CellHasFormula%3d%22True%22+FontName%3d%22Calibri%22+WrapText%3d%22False%22+FontSize%3d%2211%22+X%3d%222%22+Y%3d%2233%22+%2f%3e%0d%0a++++++%3cTD+Style%3d%22Class129%22+Merge%3d%22True%22+RowSpan%3d%22%22+ColSpan%3d%223%22+Format%3d%22%23%2c%23%230%22+Width%3d%2287.75%22+Text%3d%22%22+Height%3d%2215%22+Align%3d%22Right%22+CellHasFormula%3d%22True%22+FontName%3d%22Calibri%22+WrapText%3d%22False%22+FontSize%3d%2211%22+X%3d%225%22+Y%3d%2233%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228%22+Y%3d%2233%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2211%22+Y%3d%2233%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2214%22+Y%3d%2233%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2233%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2233%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2234%22+%2f%3e%0d%0a++++++%3cTD+Style%3d%22Class127%22+Merge%3d%22True%22+RowSpan%3d%22%22+ColSpan%3d%223%22+Format%3d%22General%22+Width%3d%2274.25%22+Text%3d%22%22+Height%3d%2215%22+Align%3d%22Left%22+CellHasFormula%3d%22True%22+FontName%3d%22Calibri%22+WrapText%3d%22False%22+FontSize%3d%2211%22+X%3d%222%22+Y%3d%2234%22+%2f%3e%0d%0a++++++%3cTD+Style%3d%22Class128%22+Merge%3d%22True%22+RowSpan%3d%22%22+ColSpan%3d%223%22+Format%3d%22%23%2c%23%230%22+Width%3d%2287.75%22+Text%3d%22%22+Height%3d%2215%22+Align%3d%22Right%22+CellHasFormula%3d%22True%22+FontName%3d%22Calibri%22+WrapText%3d%22False%22+FontSize%3d%2211%22+X%3d%225%22+Y%3d%2234%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228%22+Y%3d%2234%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2211%22+Y%3d%2234%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2214%22+Y%3d%2234%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2234%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2234%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2235%22+%2f%3e%0d%0a++++++%3cTD+Style%3d%22Class124%22+Merge%3d%22True%22+RowSpan%3d%22%22+ColSpan%3d%223%22+Format%3d%22General%22+Width%3d%2274.25%22+Text%3d%22%22+Height%3d%2215%22+Align%3d%22Left%22+CellHasFormula%3d%22True%22+FontName%3d%22Calibri%22+WrapText%3d%22False%22+FontSize%3d%2211%22+X%3d%222%22+Y%3d%2235%22+%2f%3e%0d%0a++++++%3cTD+Style%3d%22Class129%22+Merge%3d%22True%22+RowSpan%3d%22%22+ColSpan%3d%223%22+Format%3d%22%23%2c%23%230%22+Width%3d%2287.75%22+Text%3d%22%22+Height%3d%2215%22+Align%3d%22Right%22+CellHasFormula%3d%22True%22+FontName%3d%22Calibri%22+WrapText%3d%22False%22+FontSize%3d%2211%22+X%3d%225%22+Y%3d%2235%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228%22+Y%3d%2235%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2211%22+Y%3d%2235%22+%2f%3e%0d%0a++++++%3cTD+Style%3d%22Class129%22+Merge%3d%22True%22+RowSpan%3d%22%22+ColSpan%3d%223%22+Format%3d%22%23%2c%23%230%22+Width%3d%2274.25%22+Text%3d%22%22+Height%3d%2215%22+Align%3d%22Right%22+CellHasFormula%3d%22True%22+FontName%3d%22Calibri%22+WrapText%3d%22False%22+FontSize%3d%2211%22+X%3d%2214%22+Y%3d%2235%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2235%22+%2f%3e%0d%0a++++++%3cTD+Style%3d%22Class90%22+Merge%3d%22False%22+RowSpan%3d%22%22+ColSpan%3d%22%22+Format%3d%22General%22+Width%3d%2224.75%22+Text%3d%22%22+Height%3d%2215%22+Align%3d%22Left%22+CellHasFormula%3d%22False%22+FontName%3d%22Calibri%22+Wra</t>
  </si>
  <si>
    <t xml:space="preserve"> pText%3d%22False%22+FontSize%3d%2211%22+X%3d%2224%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2235%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2235%22+%2f%3e%0d%0a++++%3c%2fTR%3e%0d%0a++++%3cTR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221%22+Y%3d%2236%22+%2f%3e%0d%0a++++++%3cTD+Style%3d%22Class127%22+Merge%3d%22True%22+RowSpan%3d%22%22+ColSpan%3d%223%22+Format%3d%22General%22+Width%3d%2274.25%22+Text%3d%22%22+Height%3d%2215%22+Align%3d%22Left%22+CellHasFormula%3d%22True%22+FontName%3d%22Calibri%22+WrapText%3d%22False%22+FontSize%3d%2211%22+X%3d%222%22+Y%3d%2236%22+%2f%3e%0d%0a++++++%3cTD+Style%3d%22Class128%22+Merge%3d%22True%22+RowSpan%3d%22%22+ColSpan%3d%223%22+Format%3d%22%23%2c%23%230%22+Width%3d%2287.75%22+Text%3d%22%22+Height%3d%2215%22+Align%3d%22Right%22+CellHasFormula%3d%22True%22+FontName%3d%22Calibri%22+WrapText%3d%22False%22+FontSize%3d%2211%22+X%3d%225%22+Y%3d%2236%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228%22+Y%3d%2236%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2211%22+Y%3d%2236%22+%2f%3e%0d%0a++++++%3cTD+Style%3d%22Class128%22+Merge%3d%22True%22+RowSpan%3d%22%22+ColSpan%3d%223%22+Format%3d%22%23%2c%23%230%22+Width%3d%2274.25%22+Text%3d%22%22+Height%3d%2215%22+Align%3d%22Right%22+CellHasFormula%3d%22True%22+FontName%3d%22Calibri%22+WrapText%3d%22False%22+FontSize%3d%2211%22+X%3d%2214%22+Y%3d%2236%22+%2f%3e%0d%0a++++++%3cTD+Style%3d%22Class124%22+Merge%3d%22False%22+RowSpan%3d%22%22+ColSpan%3d%22%22+Format%3d%22General%22+Width%3d%2224.75%22+Text%3d%22%22+Height%3d%2215%22+Align%3d%22Left%22+CellHasFormula%3d%22False%22+FontName%3d%22Calibri%22+WrapText%3d%22False%22+FontSize%3d%2211%22+X%3d%2217%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2236%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2236%22+%2f%3e%0d%0a++++%3c%2fTR%3e%0d%0a++++%3cTR%3e%0d%0a++++++%3cTD+Style%3d%22Class121%22+Merge%3d%22False%22+RowSpan%3d%22%22+ColSpan%3d%22%22+Format%3d%22General%22+Width%3d%2224.75%22+Text%3d%22%22+Height%3d%2215.75%22+Align%3d%22Left%22+CellHasFormula%3d%22False%22+FontName%3d%22Calibri%22+WrapText%3d%22False%22+FontSize%3d%2211%22+X%3d%221%22+Y%3d%2237%22+%2f%3e%0d%0a++++++%3cTD+Style%3d%22Class130%22+Merge%3d%22True%22+RowSpan%3d%22%22+ColSpan%3d%223%22+Format%3d%22General%22+Width%3d%2274.25%22+Text%3d%22Total%22+Height%3d%2215.75%22+Align%3d%22Left%22+CellHasFormula%3d%22False%22+FontName%3d%22Calibri%22+WrapText%3d%22False%22+FontSize%3d%2211%22+X%3d%222%22+Y%3d%2237%22+%2f%3e%0d%0a++++++%3cTD+Style%3d%22Class131%22+Merge%3d%22True%22+RowSpan%3d%22%22+ColSpan%3d%223%22+Format%3d%22%23%2c%23%230%22+Width%3d%2287.75%22+Text%3d%22%22+Height%3d%2215.75%22+Align%3d%22Right%22+CellHasFormula%3d%22True%22+FontName%3d%22Calibri%22+WrapText%3d%22False%22+FontSize%3d%2211%22+X%3d%225%22+Y%3d%2237%22+%2f%3e%0d%0a++++++%3cTD+Style%3d%22Class131%22+Merge%3d%22True%22+RowSpan%3d%22%22+ColSpan%3d%223%22+Format%3d%22%23%2c%23%230%22+Width%3d%2274.25%22+Text%3d%22%22+Height%3d%2215.75%22+Align%3d%22Right%22+CellHasFormula%3d%22True%22+FontName%3d%22Calibri%22+WrapText%3d%22False%22+FontSize%3d%2211%22+X%3d%228%22+Y%3d%2237%22+%2f%3e%0d%0a++++++%3cTD+Style%3d%22Class131%22+Merge%3d%22True%22+RowSpan%3d%22%22+ColSpan%3d%223%22+Format%3d%22%23%2c%23%230%22+Width%3d%2274.25%22+Text%3d%22%22+Height%3d%2215.75%22+Align%3d%22Right%22+CellHasFormula%3d%22True%22+FontName%3d%22Calibri%22+WrapText%3d%22False%22+FontSize%3d%2211%22+X%3d%2211%22+Y%3d%2237%22+%2f%3e%0d%0a++++++%3cTD+Style%3d%22Class131%22+Merge%3d%22True%22+RowSpan%3d%22%22+ColSpan%3d%223%22+Format%3d%22%23%2c%23%230%22+Width%3d%2274.25%22+Text%3d%22%22+Height%3d%2215.75%22+Align%3d%22Right%22+CellHasFormula%3d%22True%22+FontName%3d%22Calibri%22+WrapText%3d%22False%22+FontSize%3d%2211%22+X%3d%2214%22+Y%3d%2237%22+%2f%3e%0d%0a++++++%3cTD+Style%3d%22Class124%22+Merge%3d%22False%22+RowSpan%3d%22%22+ColSpan%3d%22%22+Format%3d%22General%22+Width%3d%2224.75%22+Text%3d%22%22+Height%3d%2215.75%22+Align%3d%22Left%22+CellHasFormula%3d%22False%22+FontName%3d%22Calibri%22+WrapText%3d%22False%22+FontSize%3d%2211%22+X%3d%2217%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2218%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2219%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2220%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2221%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2222%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2223%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2224%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2225%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2226%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2227%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2228%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2229%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2230%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2231%22+Y%3d%2237%22+%2f%3e%0d%0a++++++%3cTD+Style%3d%22Class90%22+Merge%3d%22False%22+RowSpan%3d%22%22+ColSpan%3d%22%22+Format%3d%22General%22+Width%3d%2224.75%22+Text%3d%22%22+Height%3d%2215.75%22+Align%3d%22Left%22+CellHasFormula%3d%22False%22+FontName%3d%22Calibri%22+WrapText%3d%22False%22+FontSize%3d%2211%22+X%3d%2232%22+Y%3d%2237%22+%2f%3e%0d%0a++++%3c%2fTR%3e%0d%0a++++%3cTR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222%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223%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224%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225%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226%22+Y%3d%2238%22+%2f%3e%0d%0a++++++%3cTD+Style%3d%22Class132%22+Merge%3d%22False%22+RowSpan%3d%22%22+ColSpan%3d%22%22+Format%3d%22General%22+Width%3d%2238.25%22+Text%3d%22%22+Height%3d%2215%22+Align%3d%22Left%22+CellHasFormula%3d%22False%22+FontName%3d%22Calibri%22+WrapText%3d%22False%22+FontSize%3d%2211%22+X%3d%227%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228%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229%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2210%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2211%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2212%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2213%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2214%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2215%22+Y%3d%2238%22+%2f%3e%0d%0a++++++%3cTD+Style%3d%22Class132%22+Merge%3d%22False%22+RowSpan%3d%22%22+ColSpan%3d%22%22+Format%3d%22General%22+Width%3d%2224.75%22+Text%3d%22%22+Height%3d%2215%22+Align%3d%22Left%22+CellHasFormula%3d%22False%22+FontName%3d%22Calibri%22+WrapText%3d%22False%22+FontSize%3d%2211%22+X%3d%2216%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2217%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2218%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2219%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2220%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2221%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2222%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2223%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2224%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2225%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2226%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2227%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2228%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2229%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2230%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2231%22+Y%3d%2238%22+%2f%3e%0d%0a++++++%3cTD+Style%3d%22Class90%22+Merge%3d%22False%22+RowSpan%3d%22%22+ColSpan%3d%22%22+Format%3d%22General%22+Width%3d%2224.75%22+Text%3d%22%22+Height%3d%2215%22+Align%3d%22Left%22+CellHasFormula%3d%22False%22+FontName%3d%22Calibri%22+WrapText%3d%22False%22+FontSize%3d%2211%22+X%3d%2232%22+Y%3d%2238%22+%2f%3e%0d%0a++++%3c%2fTR%3e%0d%0a++%3c%2fTable%3e%0d%0a%3c%2fTables%3e</t>
  </si>
  <si>
    <t>1)</t>
  </si>
  <si>
    <t>Follow the steps to enable your online Revenue Forecast.</t>
  </si>
  <si>
    <t>Fill the Sales Categories table on the right.</t>
  </si>
  <si>
    <t>Sales Categories</t>
  </si>
  <si>
    <t>&gt;&gt;</t>
  </si>
  <si>
    <t>Your Revenue Forecast template is ready to use. Further steps are for online use.</t>
  </si>
  <si>
    <t>2)</t>
  </si>
  <si>
    <t>Visit the site below:</t>
  </si>
  <si>
    <t>http://www.spreadsheetweb.com/getting_started.htm</t>
  </si>
  <si>
    <t>3)</t>
  </si>
  <si>
    <t>https://www4.spreadsheetweb.com/SpreadsheetWEB//</t>
  </si>
  <si>
    <t>Login to page with your new account information.</t>
  </si>
  <si>
    <t>4)</t>
  </si>
  <si>
    <t>In order to see more online applications created with PSW you can check the link below:</t>
  </si>
  <si>
    <t>http://www.spreadsheetweb.com/demos.htm</t>
  </si>
  <si>
    <t>https://www4.spreadsheetweb.com/SpreadSheetWEB/Output.aspx?ApplicationId=d5acc8c7-133b-45ae-a43e-90f74bf6e7f3</t>
  </si>
  <si>
    <t>You will only need the username and password to create your online revenue forecast file.</t>
  </si>
  <si>
    <t>Click "Add Web Application" to upload this file. Your online file will be created automatically.</t>
  </si>
  <si>
    <t>You can simply use the file from that link or place it on your website.</t>
  </si>
  <si>
    <t>Your online revenue forecast template will look like:</t>
  </si>
  <si>
    <t>Opportunity Name</t>
  </si>
  <si>
    <t>Copyright (c) 2009 Pagos, Inc., http://www.pagos.com/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</si>
</sst>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5" tint="-0.499984740745262"/>
      <name val="Calibri"/>
      <family val="2"/>
      <charset val="162"/>
      <scheme val="minor"/>
    </font>
    <font>
      <b/>
      <sz val="16"/>
      <color theme="5" tint="-0.499984740745262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u/>
      <sz val="9"/>
      <color rgb="FF0070C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ck">
        <color theme="5" tint="-0.24994659260841701"/>
      </left>
      <right style="thin">
        <color theme="5" tint="-0.24994659260841701"/>
      </right>
      <top style="thick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ck">
        <color theme="5" tint="-0.24994659260841701"/>
      </top>
      <bottom/>
      <diagonal/>
    </border>
    <border>
      <left style="thin">
        <color theme="5" tint="-0.24994659260841701"/>
      </left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 style="thin">
        <color theme="5" tint="-0.24994659260841701"/>
      </right>
      <top/>
      <bottom style="thick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ck">
        <color theme="5" tint="-0.24994659260841701"/>
      </bottom>
      <diagonal/>
    </border>
    <border>
      <left style="thin">
        <color theme="5" tint="-0.24994659260841701"/>
      </left>
      <right style="thick">
        <color theme="5" tint="-0.24994659260841701"/>
      </right>
      <top/>
      <bottom style="thick">
        <color theme="5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thick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ck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n">
        <color theme="5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ck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ck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thin">
        <color theme="5" tint="-0.24994659260841701"/>
      </left>
      <right style="thick">
        <color theme="5" tint="-0.24994659260841701"/>
      </right>
      <top style="thin">
        <color theme="5" tint="-0.24994659260841701"/>
      </top>
      <bottom style="thick">
        <color theme="5" tint="-0.2499465926084170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5" tint="-0.499984740745262"/>
      </bottom>
      <diagonal/>
    </border>
    <border>
      <left style="thick">
        <color theme="5" tint="-0.499984740745262"/>
      </left>
      <right style="thin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24" xfId="0" applyBorder="1"/>
    <xf numFmtId="0" fontId="2" fillId="0" borderId="0" xfId="0" applyFont="1"/>
    <xf numFmtId="0" fontId="5" fillId="2" borderId="39" xfId="0" applyFont="1" applyFill="1" applyBorder="1"/>
    <xf numFmtId="0" fontId="5" fillId="2" borderId="40" xfId="0" applyFont="1" applyFill="1" applyBorder="1"/>
    <xf numFmtId="0" fontId="5" fillId="2" borderId="41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/>
    <xf numFmtId="0" fontId="7" fillId="2" borderId="0" xfId="0" applyFont="1" applyFill="1" applyBorder="1"/>
    <xf numFmtId="0" fontId="1" fillId="2" borderId="16" xfId="0" applyFont="1" applyFill="1" applyBorder="1"/>
    <xf numFmtId="0" fontId="8" fillId="2" borderId="0" xfId="0" applyFont="1" applyFill="1" applyBorder="1" applyAlignment="1"/>
    <xf numFmtId="0" fontId="0" fillId="0" borderId="0" xfId="0" applyFill="1"/>
    <xf numFmtId="0" fontId="5" fillId="0" borderId="0" xfId="0" applyFont="1" applyFill="1"/>
    <xf numFmtId="0" fontId="0" fillId="2" borderId="40" xfId="0" applyFill="1" applyBorder="1"/>
    <xf numFmtId="0" fontId="0" fillId="2" borderId="42" xfId="0" applyFill="1" applyBorder="1"/>
    <xf numFmtId="0" fontId="0" fillId="2" borderId="0" xfId="0" applyFill="1" applyBorder="1"/>
    <xf numFmtId="0" fontId="0" fillId="2" borderId="0" xfId="0" applyFont="1" applyFill="1" applyBorder="1"/>
    <xf numFmtId="0" fontId="0" fillId="2" borderId="43" xfId="0" applyFill="1" applyBorder="1"/>
    <xf numFmtId="0" fontId="0" fillId="2" borderId="41" xfId="0" applyFill="1" applyBorder="1"/>
    <xf numFmtId="0" fontId="0" fillId="2" borderId="44" xfId="0" applyFill="1" applyBorder="1"/>
    <xf numFmtId="0" fontId="5" fillId="2" borderId="45" xfId="0" applyFont="1" applyFill="1" applyBorder="1"/>
    <xf numFmtId="0" fontId="0" fillId="2" borderId="45" xfId="0" applyFill="1" applyBorder="1"/>
    <xf numFmtId="0" fontId="0" fillId="2" borderId="46" xfId="0" applyFill="1" applyBorder="1"/>
    <xf numFmtId="0" fontId="0" fillId="4" borderId="47" xfId="0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1" fillId="4" borderId="21" xfId="0" applyFont="1" applyFill="1" applyBorder="1"/>
    <xf numFmtId="0" fontId="0" fillId="4" borderId="0" xfId="0" applyFill="1" applyBorder="1"/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/>
    <xf numFmtId="0" fontId="0" fillId="4" borderId="51" xfId="0" applyFill="1" applyBorder="1"/>
    <xf numFmtId="0" fontId="0" fillId="4" borderId="22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3" fontId="0" fillId="4" borderId="0" xfId="0" applyNumberFormat="1" applyFill="1" applyBorder="1"/>
    <xf numFmtId="0" fontId="0" fillId="4" borderId="17" xfId="0" applyFill="1" applyBorder="1" applyAlignment="1">
      <alignment horizontal="center"/>
    </xf>
    <xf numFmtId="0" fontId="0" fillId="4" borderId="23" xfId="0" applyFill="1" applyBorder="1"/>
    <xf numFmtId="0" fontId="0" fillId="4" borderId="0" xfId="0" applyFont="1" applyFill="1" applyBorder="1"/>
    <xf numFmtId="0" fontId="0" fillId="4" borderId="52" xfId="0" applyFill="1" applyBorder="1"/>
    <xf numFmtId="0" fontId="0" fillId="4" borderId="53" xfId="0" applyFill="1" applyBorder="1"/>
    <xf numFmtId="0" fontId="0" fillId="4" borderId="54" xfId="0" applyFill="1" applyBorder="1"/>
    <xf numFmtId="0" fontId="0" fillId="0" borderId="0" xfId="0" applyFont="1" applyFill="1"/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3" fontId="0" fillId="2" borderId="14" xfId="0" applyNumberFormat="1" applyFill="1" applyBorder="1" applyAlignment="1">
      <alignment horizontal="right"/>
    </xf>
    <xf numFmtId="3" fontId="0" fillId="2" borderId="15" xfId="0" applyNumberFormat="1" applyFill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0" fillId="2" borderId="8" xfId="0" applyNumberFormat="1" applyFill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0" fontId="3" fillId="3" borderId="2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3" borderId="3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3" fontId="3" fillId="3" borderId="28" xfId="0" applyNumberFormat="1" applyFont="1" applyFill="1" applyBorder="1" applyAlignment="1">
      <alignment horizontal="right"/>
    </xf>
    <xf numFmtId="3" fontId="3" fillId="3" borderId="38" xfId="0" applyNumberFormat="1" applyFont="1" applyFill="1" applyBorder="1" applyAlignment="1">
      <alignment horizontal="right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3" fontId="0" fillId="0" borderId="36" xfId="0" applyNumberForma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3" fillId="3" borderId="31" xfId="0" applyFont="1" applyFill="1" applyBorder="1" applyAlignment="1">
      <alignment horizontal="right"/>
    </xf>
    <xf numFmtId="3" fontId="0" fillId="0" borderId="33" xfId="0" applyNumberFormat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0" fontId="0" fillId="0" borderId="3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3" fontId="0" fillId="2" borderId="36" xfId="0" applyNumberFormat="1" applyFill="1" applyBorder="1" applyAlignment="1">
      <alignment horizontal="right"/>
    </xf>
    <xf numFmtId="3" fontId="0" fillId="0" borderId="34" xfId="0" applyNumberFormat="1" applyBorder="1" applyAlignment="1">
      <alignment horizontal="righ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4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Cumulative Revenue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615507436570418"/>
          <c:y val="5.6030183727034118E-2"/>
          <c:w val="0.57738648293963257"/>
          <c:h val="0.77202136191309501"/>
        </c:manualLayout>
      </c:layout>
      <c:lineChart>
        <c:grouping val="standard"/>
        <c:varyColors val="0"/>
        <c:ser>
          <c:idx val="0"/>
          <c:order val="0"/>
          <c:tx>
            <c:strRef>
              <c:f>Calculations!$I$3</c:f>
              <c:strCache>
                <c:ptCount val="1"/>
                <c:pt idx="0">
                  <c:v>Optimistic</c:v>
                </c:pt>
              </c:strCache>
            </c:strRef>
          </c:tx>
          <c:marker>
            <c:symbol val="none"/>
          </c:marker>
          <c:cat>
            <c:strRef>
              <c:f>Calculations!$H$4:$H$15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Calculations!$I$4:$I$15</c:f>
              <c:numCache>
                <c:formatCode>#,##0</c:formatCode>
                <c:ptCount val="12"/>
                <c:pt idx="0">
                  <c:v>316000</c:v>
                </c:pt>
                <c:pt idx="1">
                  <c:v>461200</c:v>
                </c:pt>
                <c:pt idx="2">
                  <c:v>803700</c:v>
                </c:pt>
                <c:pt idx="3">
                  <c:v>951200</c:v>
                </c:pt>
                <c:pt idx="4">
                  <c:v>1239200</c:v>
                </c:pt>
                <c:pt idx="5">
                  <c:v>1569200</c:v>
                </c:pt>
                <c:pt idx="6">
                  <c:v>1718200</c:v>
                </c:pt>
                <c:pt idx="7">
                  <c:v>1860200</c:v>
                </c:pt>
                <c:pt idx="8">
                  <c:v>2050100</c:v>
                </c:pt>
                <c:pt idx="9">
                  <c:v>2395800</c:v>
                </c:pt>
                <c:pt idx="10">
                  <c:v>2559300</c:v>
                </c:pt>
                <c:pt idx="11">
                  <c:v>2861300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Calculations!$J$3</c:f>
              <c:strCache>
                <c:ptCount val="1"/>
                <c:pt idx="0">
                  <c:v>Expected</c:v>
                </c:pt>
              </c:strCache>
            </c:strRef>
          </c:tx>
          <c:marker>
            <c:symbol val="none"/>
          </c:marker>
          <c:cat>
            <c:strRef>
              <c:f>Calculations!$H$4:$H$15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Calculations!$J$4:$J$15</c:f>
              <c:numCache>
                <c:formatCode>#,##0</c:formatCode>
                <c:ptCount val="12"/>
                <c:pt idx="0">
                  <c:v>253000</c:v>
                </c:pt>
                <c:pt idx="1">
                  <c:v>375000</c:v>
                </c:pt>
                <c:pt idx="2">
                  <c:v>665000</c:v>
                </c:pt>
                <c:pt idx="3">
                  <c:v>790000</c:v>
                </c:pt>
                <c:pt idx="4">
                  <c:v>1050000</c:v>
                </c:pt>
                <c:pt idx="5">
                  <c:v>1335000</c:v>
                </c:pt>
                <c:pt idx="6">
                  <c:v>1460000</c:v>
                </c:pt>
                <c:pt idx="7">
                  <c:v>1591000</c:v>
                </c:pt>
                <c:pt idx="8">
                  <c:v>1766000</c:v>
                </c:pt>
                <c:pt idx="9">
                  <c:v>2090500</c:v>
                </c:pt>
                <c:pt idx="10">
                  <c:v>2236500</c:v>
                </c:pt>
                <c:pt idx="11">
                  <c:v>2528900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Calculations!$K$3</c:f>
              <c:strCache>
                <c:ptCount val="1"/>
                <c:pt idx="0">
                  <c:v>Pessimistic</c:v>
                </c:pt>
              </c:strCache>
            </c:strRef>
          </c:tx>
          <c:marker>
            <c:symbol val="none"/>
          </c:marker>
          <c:cat>
            <c:strRef>
              <c:f>Calculations!$H$4:$H$15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Calculations!$K$4:$K$15</c:f>
              <c:numCache>
                <c:formatCode>#,##0</c:formatCode>
                <c:ptCount val="12"/>
                <c:pt idx="0">
                  <c:v>202000</c:v>
                </c:pt>
                <c:pt idx="1">
                  <c:v>291000</c:v>
                </c:pt>
                <c:pt idx="2">
                  <c:v>535000</c:v>
                </c:pt>
                <c:pt idx="3">
                  <c:v>634000</c:v>
                </c:pt>
                <c:pt idx="4">
                  <c:v>866000</c:v>
                </c:pt>
                <c:pt idx="5">
                  <c:v>1106000</c:v>
                </c:pt>
                <c:pt idx="6">
                  <c:v>1207000</c:v>
                </c:pt>
                <c:pt idx="7">
                  <c:v>1326000</c:v>
                </c:pt>
                <c:pt idx="8">
                  <c:v>1471000</c:v>
                </c:pt>
                <c:pt idx="9">
                  <c:v>1774900</c:v>
                </c:pt>
                <c:pt idx="10">
                  <c:v>1897900</c:v>
                </c:pt>
                <c:pt idx="11">
                  <c:v>2176400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Calculations!$L$3</c:f>
              <c:strCache>
                <c:ptCount val="1"/>
                <c:pt idx="0">
                  <c:v>Mean</c:v>
                </c:pt>
              </c:strCache>
            </c:strRef>
          </c:tx>
          <c:marker>
            <c:symbol val="none"/>
          </c:marker>
          <c:cat>
            <c:strRef>
              <c:f>Calculations!$H$4:$H$15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Calculations!$L$4:$L$15</c:f>
              <c:numCache>
                <c:formatCode>#,##0</c:formatCode>
                <c:ptCount val="12"/>
                <c:pt idx="0">
                  <c:v>255000</c:v>
                </c:pt>
                <c:pt idx="1">
                  <c:v>375366.66666666669</c:v>
                </c:pt>
                <c:pt idx="2">
                  <c:v>666450</c:v>
                </c:pt>
                <c:pt idx="3">
                  <c:v>790866.66666666674</c:v>
                </c:pt>
                <c:pt idx="4">
                  <c:v>1050866.6666666667</c:v>
                </c:pt>
                <c:pt idx="5">
                  <c:v>1335866.6666666667</c:v>
                </c:pt>
                <c:pt idx="6">
                  <c:v>1460866.6666666667</c:v>
                </c:pt>
                <c:pt idx="7">
                  <c:v>1591700</c:v>
                </c:pt>
                <c:pt idx="8">
                  <c:v>1764183.3333333335</c:v>
                </c:pt>
                <c:pt idx="9">
                  <c:v>2088783.3333333335</c:v>
                </c:pt>
                <c:pt idx="10">
                  <c:v>2233866.666666667</c:v>
                </c:pt>
                <c:pt idx="11">
                  <c:v>2525550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291392"/>
        <c:axId val="304293744"/>
      </c:lineChart>
      <c:catAx>
        <c:axId val="304291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293744"/>
        <c:crosses val="autoZero"/>
        <c:auto val="1"/>
        <c:lblAlgn val="ctr"/>
        <c:lblOffset val="100"/>
        <c:noMultiLvlLbl val="0"/>
      </c:catAx>
      <c:valAx>
        <c:axId val="304293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04291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54155730533682"/>
          <c:y val="0.40426691455234781"/>
          <c:w val="0.20645844269466343"/>
          <c:h val="0.3348687664042000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Monthly Revenue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50218722659671"/>
          <c:y val="5.1400554097404488E-2"/>
          <c:w val="0.63463801399825115"/>
          <c:h val="0.7982250656167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Calculations!$I$17</c:f>
              <c:strCache>
                <c:ptCount val="1"/>
                <c:pt idx="0">
                  <c:v>Optimistic</c:v>
                </c:pt>
              </c:strCache>
            </c:strRef>
          </c:tx>
          <c:invertIfNegative val="0"/>
          <c:cat>
            <c:strRef>
              <c:f>Calculations!$H$18:$H$29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Calculations!$I$18:$I$29</c:f>
              <c:numCache>
                <c:formatCode>#,##0</c:formatCode>
                <c:ptCount val="12"/>
                <c:pt idx="0">
                  <c:v>316000</c:v>
                </c:pt>
                <c:pt idx="1">
                  <c:v>145200</c:v>
                </c:pt>
                <c:pt idx="2">
                  <c:v>342500</c:v>
                </c:pt>
                <c:pt idx="3">
                  <c:v>147500</c:v>
                </c:pt>
                <c:pt idx="4">
                  <c:v>288000</c:v>
                </c:pt>
                <c:pt idx="5">
                  <c:v>330000</c:v>
                </c:pt>
                <c:pt idx="6">
                  <c:v>149000</c:v>
                </c:pt>
                <c:pt idx="7">
                  <c:v>142000</c:v>
                </c:pt>
                <c:pt idx="8">
                  <c:v>189900</c:v>
                </c:pt>
                <c:pt idx="9">
                  <c:v>345700</c:v>
                </c:pt>
                <c:pt idx="10">
                  <c:v>163500</c:v>
                </c:pt>
                <c:pt idx="11">
                  <c:v>302000</c:v>
                </c:pt>
              </c:numCache>
            </c:numRef>
          </c:val>
        </c:ser>
        <c:ser>
          <c:idx val="1"/>
          <c:order val="1"/>
          <c:tx>
            <c:strRef>
              <c:f>Calculations!$J$17</c:f>
              <c:strCache>
                <c:ptCount val="1"/>
                <c:pt idx="0">
                  <c:v>Expected</c:v>
                </c:pt>
              </c:strCache>
            </c:strRef>
          </c:tx>
          <c:invertIfNegative val="0"/>
          <c:cat>
            <c:strRef>
              <c:f>Calculations!$H$18:$H$29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Calculations!$J$18:$J$29</c:f>
              <c:numCache>
                <c:formatCode>#,##0</c:formatCode>
                <c:ptCount val="12"/>
                <c:pt idx="0">
                  <c:v>253000</c:v>
                </c:pt>
                <c:pt idx="1">
                  <c:v>122000</c:v>
                </c:pt>
                <c:pt idx="2">
                  <c:v>290000</c:v>
                </c:pt>
                <c:pt idx="3">
                  <c:v>125000</c:v>
                </c:pt>
                <c:pt idx="4">
                  <c:v>260000</c:v>
                </c:pt>
                <c:pt idx="5">
                  <c:v>285000</c:v>
                </c:pt>
                <c:pt idx="6">
                  <c:v>125000</c:v>
                </c:pt>
                <c:pt idx="7">
                  <c:v>131000</c:v>
                </c:pt>
                <c:pt idx="8">
                  <c:v>175000</c:v>
                </c:pt>
                <c:pt idx="9">
                  <c:v>324500</c:v>
                </c:pt>
                <c:pt idx="10">
                  <c:v>146000</c:v>
                </c:pt>
                <c:pt idx="11">
                  <c:v>292400</c:v>
                </c:pt>
              </c:numCache>
            </c:numRef>
          </c:val>
        </c:ser>
        <c:ser>
          <c:idx val="2"/>
          <c:order val="2"/>
          <c:tx>
            <c:strRef>
              <c:f>Calculations!$K$17</c:f>
              <c:strCache>
                <c:ptCount val="1"/>
                <c:pt idx="0">
                  <c:v>Pessimistic</c:v>
                </c:pt>
              </c:strCache>
            </c:strRef>
          </c:tx>
          <c:invertIfNegative val="0"/>
          <c:cat>
            <c:strRef>
              <c:f>Calculations!$H$18:$H$29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Calculations!$K$18:$K$29</c:f>
              <c:numCache>
                <c:formatCode>#,##0</c:formatCode>
                <c:ptCount val="12"/>
                <c:pt idx="0">
                  <c:v>202000</c:v>
                </c:pt>
                <c:pt idx="1">
                  <c:v>89000</c:v>
                </c:pt>
                <c:pt idx="2">
                  <c:v>244000</c:v>
                </c:pt>
                <c:pt idx="3">
                  <c:v>99000</c:v>
                </c:pt>
                <c:pt idx="4">
                  <c:v>232000</c:v>
                </c:pt>
                <c:pt idx="5">
                  <c:v>240000</c:v>
                </c:pt>
                <c:pt idx="6">
                  <c:v>101000</c:v>
                </c:pt>
                <c:pt idx="7">
                  <c:v>119000</c:v>
                </c:pt>
                <c:pt idx="8">
                  <c:v>145000</c:v>
                </c:pt>
                <c:pt idx="9">
                  <c:v>303900</c:v>
                </c:pt>
                <c:pt idx="10">
                  <c:v>123000</c:v>
                </c:pt>
                <c:pt idx="11">
                  <c:v>278500</c:v>
                </c:pt>
              </c:numCache>
            </c:numRef>
          </c:val>
        </c:ser>
        <c:ser>
          <c:idx val="3"/>
          <c:order val="3"/>
          <c:tx>
            <c:strRef>
              <c:f>Calculations!$L$17</c:f>
              <c:strCache>
                <c:ptCount val="1"/>
                <c:pt idx="0">
                  <c:v>Mean</c:v>
                </c:pt>
              </c:strCache>
            </c:strRef>
          </c:tx>
          <c:invertIfNegative val="0"/>
          <c:cat>
            <c:strRef>
              <c:f>Calculations!$H$18:$H$29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Calculations!$L$18:$L$29</c:f>
              <c:numCache>
                <c:formatCode>#,##0</c:formatCode>
                <c:ptCount val="12"/>
                <c:pt idx="0">
                  <c:v>255000</c:v>
                </c:pt>
                <c:pt idx="1">
                  <c:v>120366.66666666669</c:v>
                </c:pt>
                <c:pt idx="2">
                  <c:v>291083.33333333331</c:v>
                </c:pt>
                <c:pt idx="3">
                  <c:v>124416.66666666674</c:v>
                </c:pt>
                <c:pt idx="4">
                  <c:v>260000</c:v>
                </c:pt>
                <c:pt idx="5">
                  <c:v>285000</c:v>
                </c:pt>
                <c:pt idx="6">
                  <c:v>125000</c:v>
                </c:pt>
                <c:pt idx="7">
                  <c:v>130833.33333333326</c:v>
                </c:pt>
                <c:pt idx="8">
                  <c:v>172483.33333333349</c:v>
                </c:pt>
                <c:pt idx="9">
                  <c:v>324600</c:v>
                </c:pt>
                <c:pt idx="10">
                  <c:v>145083.33333333349</c:v>
                </c:pt>
                <c:pt idx="11">
                  <c:v>291683.33333333302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94136"/>
        <c:axId val="304292176"/>
      </c:barChart>
      <c:catAx>
        <c:axId val="304294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292176"/>
        <c:crosses val="autoZero"/>
        <c:auto val="1"/>
        <c:lblAlgn val="ctr"/>
        <c:lblOffset val="100"/>
        <c:noMultiLvlLbl val="0"/>
      </c:catAx>
      <c:valAx>
        <c:axId val="304292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04294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743537249822361"/>
          <c:y val="0.33256561679790075"/>
          <c:w val="0.17030424321959756"/>
          <c:h val="0.3348687664042000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16</xdr:col>
      <xdr:colOff>190500</xdr:colOff>
      <xdr:row>19</xdr:row>
      <xdr:rowOff>95250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5</xdr:row>
      <xdr:rowOff>28575</xdr:rowOff>
    </xdr:from>
    <xdr:to>
      <xdr:col>31</xdr:col>
      <xdr:colOff>209550</xdr:colOff>
      <xdr:row>19</xdr:row>
      <xdr:rowOff>104775</xdr:rowOff>
    </xdr:to>
    <xdr:graphicFrame macro="">
      <xdr:nvGraphicFramePr>
        <xdr:cNvPr id="3" name="2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61"/>
  <sheetViews>
    <sheetView showGridLines="0" tabSelected="1" workbookViewId="0">
      <selection sqref="A1:AA27"/>
    </sheetView>
  </sheetViews>
  <sheetFormatPr defaultRowHeight="15" x14ac:dyDescent="0.25"/>
  <cols>
    <col min="1" max="6" width="4.7109375" customWidth="1"/>
    <col min="7" max="7" width="8" customWidth="1"/>
    <col min="8" max="23" width="4.7109375" customWidth="1"/>
    <col min="24" max="24" width="7.42578125" bestFit="1" customWidth="1"/>
    <col min="25" max="42" width="4.7109375" customWidth="1"/>
  </cols>
  <sheetData>
    <row r="2" spans="2:27" ht="21" x14ac:dyDescent="0.35">
      <c r="B2" s="50" t="s">
        <v>59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49"/>
      <c r="V2" s="49"/>
    </row>
    <row r="3" spans="2:27" ht="15.75" thickBot="1" x14ac:dyDescent="0.3"/>
    <row r="4" spans="2:27" ht="15.75" thickTop="1" x14ac:dyDescent="0.25">
      <c r="B4" s="74" t="s">
        <v>106</v>
      </c>
      <c r="C4" s="75"/>
      <c r="D4" s="75"/>
      <c r="E4" s="75"/>
      <c r="F4" s="65" t="s">
        <v>0</v>
      </c>
      <c r="G4" s="65"/>
      <c r="H4" s="65"/>
      <c r="I4" s="71" t="s">
        <v>1</v>
      </c>
      <c r="J4" s="71"/>
      <c r="K4" s="71"/>
      <c r="L4" s="71" t="s">
        <v>42</v>
      </c>
      <c r="M4" s="71"/>
      <c r="N4" s="71"/>
      <c r="O4" s="71" t="s">
        <v>43</v>
      </c>
      <c r="P4" s="71"/>
      <c r="Q4" s="71"/>
      <c r="R4" s="65" t="s">
        <v>2</v>
      </c>
      <c r="S4" s="65"/>
      <c r="T4" s="65" t="s">
        <v>3</v>
      </c>
      <c r="U4" s="65"/>
      <c r="V4" s="66"/>
    </row>
    <row r="5" spans="2:27" ht="15.75" thickBot="1" x14ac:dyDescent="0.3">
      <c r="B5" s="76"/>
      <c r="C5" s="77"/>
      <c r="D5" s="77"/>
      <c r="E5" s="77"/>
      <c r="F5" s="67"/>
      <c r="G5" s="67"/>
      <c r="H5" s="67"/>
      <c r="I5" s="72"/>
      <c r="J5" s="72"/>
      <c r="K5" s="72"/>
      <c r="L5" s="72"/>
      <c r="M5" s="72"/>
      <c r="N5" s="72"/>
      <c r="O5" s="72"/>
      <c r="P5" s="72"/>
      <c r="Q5" s="72"/>
      <c r="R5" s="67"/>
      <c r="S5" s="67"/>
      <c r="T5" s="67"/>
      <c r="U5" s="67"/>
      <c r="V5" s="68"/>
    </row>
    <row r="6" spans="2:27" ht="15.75" thickTop="1" x14ac:dyDescent="0.25">
      <c r="B6" s="78" t="s">
        <v>24</v>
      </c>
      <c r="C6" s="79"/>
      <c r="D6" s="79"/>
      <c r="E6" s="79"/>
      <c r="F6" s="73" t="s">
        <v>18</v>
      </c>
      <c r="G6" s="73"/>
      <c r="H6" s="73"/>
      <c r="I6" s="64">
        <v>150000</v>
      </c>
      <c r="J6" s="64"/>
      <c r="K6" s="64"/>
      <c r="L6" s="64">
        <v>120000</v>
      </c>
      <c r="M6" s="64"/>
      <c r="N6" s="64"/>
      <c r="O6" s="64">
        <v>90000</v>
      </c>
      <c r="P6" s="64"/>
      <c r="Q6" s="64"/>
      <c r="R6" s="73" t="s">
        <v>5</v>
      </c>
      <c r="S6" s="73"/>
      <c r="T6" s="69">
        <f>IF(X6,(I6+4*L6+O6)/6,"")</f>
        <v>120000</v>
      </c>
      <c r="U6" s="69"/>
      <c r="V6" s="70"/>
      <c r="X6" s="7" t="b">
        <f>NOT(OR(B6="",F6="",F6="…",I6="",L6="",O6="",R6="",R6="…"))</f>
        <v>1</v>
      </c>
    </row>
    <row r="7" spans="2:27" x14ac:dyDescent="0.25">
      <c r="B7" s="60" t="s">
        <v>25</v>
      </c>
      <c r="C7" s="61"/>
      <c r="D7" s="61"/>
      <c r="E7" s="61"/>
      <c r="F7" s="62" t="s">
        <v>19</v>
      </c>
      <c r="G7" s="62"/>
      <c r="H7" s="62"/>
      <c r="I7" s="63">
        <v>145200</v>
      </c>
      <c r="J7" s="63"/>
      <c r="K7" s="63"/>
      <c r="L7" s="63">
        <v>122000</v>
      </c>
      <c r="M7" s="63"/>
      <c r="N7" s="63"/>
      <c r="O7" s="63">
        <v>89000</v>
      </c>
      <c r="P7" s="63"/>
      <c r="Q7" s="63"/>
      <c r="R7" s="62" t="s">
        <v>6</v>
      </c>
      <c r="S7" s="62"/>
      <c r="T7" s="58">
        <f>IF(X7,(I7+4*L7+O7)/6,"")</f>
        <v>120366.66666666667</v>
      </c>
      <c r="U7" s="58"/>
      <c r="V7" s="59"/>
      <c r="X7" s="7" t="b">
        <f t="shared" ref="X7:X41" si="0">NOT(OR(B7="",F7="",F7="…",I7="",L7="",O7="",R7="",R7="…"))</f>
        <v>1</v>
      </c>
    </row>
    <row r="8" spans="2:27" x14ac:dyDescent="0.25">
      <c r="B8" s="60" t="s">
        <v>26</v>
      </c>
      <c r="C8" s="61"/>
      <c r="D8" s="61"/>
      <c r="E8" s="61"/>
      <c r="F8" s="62" t="s">
        <v>21</v>
      </c>
      <c r="G8" s="62"/>
      <c r="H8" s="62"/>
      <c r="I8" s="63">
        <v>162500</v>
      </c>
      <c r="J8" s="63"/>
      <c r="K8" s="63"/>
      <c r="L8" s="63">
        <v>120000</v>
      </c>
      <c r="M8" s="63"/>
      <c r="N8" s="63"/>
      <c r="O8" s="63">
        <v>84000</v>
      </c>
      <c r="P8" s="63"/>
      <c r="Q8" s="63"/>
      <c r="R8" s="62" t="s">
        <v>7</v>
      </c>
      <c r="S8" s="62"/>
      <c r="T8" s="58">
        <f t="shared" ref="T8:T41" si="1">IF(X8,(I8+4*L8+O8)/6,"")</f>
        <v>121083.33333333333</v>
      </c>
      <c r="U8" s="58"/>
      <c r="V8" s="59"/>
      <c r="X8" s="7" t="b">
        <f t="shared" si="0"/>
        <v>1</v>
      </c>
    </row>
    <row r="9" spans="2:27" x14ac:dyDescent="0.25">
      <c r="B9" s="60" t="s">
        <v>27</v>
      </c>
      <c r="C9" s="61"/>
      <c r="D9" s="61"/>
      <c r="E9" s="61"/>
      <c r="F9" s="62" t="s">
        <v>18</v>
      </c>
      <c r="G9" s="62"/>
      <c r="H9" s="62"/>
      <c r="I9" s="63">
        <v>147500</v>
      </c>
      <c r="J9" s="63"/>
      <c r="K9" s="63"/>
      <c r="L9" s="63">
        <v>125000</v>
      </c>
      <c r="M9" s="63"/>
      <c r="N9" s="63"/>
      <c r="O9" s="63">
        <v>99000</v>
      </c>
      <c r="P9" s="63"/>
      <c r="Q9" s="63"/>
      <c r="R9" s="62" t="s">
        <v>8</v>
      </c>
      <c r="S9" s="62"/>
      <c r="T9" s="58">
        <f t="shared" si="1"/>
        <v>124416.66666666667</v>
      </c>
      <c r="U9" s="58"/>
      <c r="V9" s="59"/>
      <c r="X9" s="7" t="b">
        <f t="shared" si="0"/>
        <v>1</v>
      </c>
    </row>
    <row r="10" spans="2:27" x14ac:dyDescent="0.25">
      <c r="B10" s="60" t="s">
        <v>28</v>
      </c>
      <c r="C10" s="61"/>
      <c r="D10" s="61"/>
      <c r="E10" s="61"/>
      <c r="F10" s="62" t="s">
        <v>22</v>
      </c>
      <c r="G10" s="62"/>
      <c r="H10" s="62"/>
      <c r="I10" s="63">
        <v>148000</v>
      </c>
      <c r="J10" s="63"/>
      <c r="K10" s="63"/>
      <c r="L10" s="63">
        <v>140000</v>
      </c>
      <c r="M10" s="63"/>
      <c r="N10" s="63"/>
      <c r="O10" s="63">
        <v>132000</v>
      </c>
      <c r="P10" s="63"/>
      <c r="Q10" s="63"/>
      <c r="R10" s="62" t="s">
        <v>4</v>
      </c>
      <c r="S10" s="62"/>
      <c r="T10" s="58">
        <f t="shared" si="1"/>
        <v>140000</v>
      </c>
      <c r="U10" s="58"/>
      <c r="V10" s="59"/>
      <c r="X10" s="7" t="b">
        <f t="shared" si="0"/>
        <v>1</v>
      </c>
    </row>
    <row r="11" spans="2:27" x14ac:dyDescent="0.25">
      <c r="B11" s="60" t="s">
        <v>29</v>
      </c>
      <c r="C11" s="61"/>
      <c r="D11" s="61"/>
      <c r="E11" s="61"/>
      <c r="F11" s="62" t="s">
        <v>20</v>
      </c>
      <c r="G11" s="62"/>
      <c r="H11" s="62"/>
      <c r="I11" s="63">
        <v>175000</v>
      </c>
      <c r="J11" s="63"/>
      <c r="K11" s="63"/>
      <c r="L11" s="63">
        <v>150000</v>
      </c>
      <c r="M11" s="63"/>
      <c r="N11" s="63"/>
      <c r="O11" s="63">
        <v>125000</v>
      </c>
      <c r="P11" s="63"/>
      <c r="Q11" s="63"/>
      <c r="R11" s="62" t="s">
        <v>9</v>
      </c>
      <c r="S11" s="62"/>
      <c r="T11" s="58">
        <f t="shared" si="1"/>
        <v>150000</v>
      </c>
      <c r="U11" s="58"/>
      <c r="V11" s="59"/>
      <c r="X11" s="7" t="b">
        <f t="shared" si="0"/>
        <v>1</v>
      </c>
    </row>
    <row r="12" spans="2:27" x14ac:dyDescent="0.25">
      <c r="B12" s="60" t="s">
        <v>30</v>
      </c>
      <c r="C12" s="61"/>
      <c r="D12" s="61"/>
      <c r="E12" s="61"/>
      <c r="F12" s="62" t="s">
        <v>22</v>
      </c>
      <c r="G12" s="62"/>
      <c r="H12" s="62"/>
      <c r="I12" s="63">
        <v>149000</v>
      </c>
      <c r="J12" s="63"/>
      <c r="K12" s="63"/>
      <c r="L12" s="63">
        <v>125000</v>
      </c>
      <c r="M12" s="63"/>
      <c r="N12" s="63"/>
      <c r="O12" s="63">
        <v>101000</v>
      </c>
      <c r="P12" s="63"/>
      <c r="Q12" s="63"/>
      <c r="R12" s="62" t="s">
        <v>10</v>
      </c>
      <c r="S12" s="62"/>
      <c r="T12" s="58">
        <f t="shared" si="1"/>
        <v>125000</v>
      </c>
      <c r="U12" s="58"/>
      <c r="V12" s="59"/>
      <c r="X12" s="7" t="b">
        <f t="shared" si="0"/>
        <v>1</v>
      </c>
    </row>
    <row r="13" spans="2:27" x14ac:dyDescent="0.25">
      <c r="B13" s="60" t="s">
        <v>31</v>
      </c>
      <c r="C13" s="61"/>
      <c r="D13" s="61"/>
      <c r="E13" s="61"/>
      <c r="F13" s="62" t="s">
        <v>18</v>
      </c>
      <c r="G13" s="62"/>
      <c r="H13" s="62"/>
      <c r="I13" s="63">
        <v>142000</v>
      </c>
      <c r="J13" s="63"/>
      <c r="K13" s="63"/>
      <c r="L13" s="63">
        <v>131000</v>
      </c>
      <c r="M13" s="63"/>
      <c r="N13" s="63"/>
      <c r="O13" s="63">
        <v>119000</v>
      </c>
      <c r="P13" s="63"/>
      <c r="Q13" s="63"/>
      <c r="R13" s="62" t="s">
        <v>11</v>
      </c>
      <c r="S13" s="62"/>
      <c r="T13" s="58">
        <f t="shared" si="1"/>
        <v>130833.33333333333</v>
      </c>
      <c r="U13" s="58"/>
      <c r="V13" s="59"/>
      <c r="X13" s="7" t="b">
        <f t="shared" si="0"/>
        <v>1</v>
      </c>
    </row>
    <row r="14" spans="2:27" x14ac:dyDescent="0.25">
      <c r="B14" s="60" t="s">
        <v>32</v>
      </c>
      <c r="C14" s="61"/>
      <c r="D14" s="61"/>
      <c r="E14" s="61"/>
      <c r="F14" s="62" t="s">
        <v>21</v>
      </c>
      <c r="G14" s="62"/>
      <c r="H14" s="62"/>
      <c r="I14" s="63">
        <v>189900</v>
      </c>
      <c r="J14" s="63"/>
      <c r="K14" s="63"/>
      <c r="L14" s="63">
        <v>175000</v>
      </c>
      <c r="M14" s="63"/>
      <c r="N14" s="63"/>
      <c r="O14" s="63">
        <v>145000</v>
      </c>
      <c r="P14" s="63"/>
      <c r="Q14" s="63"/>
      <c r="R14" s="62" t="s">
        <v>12</v>
      </c>
      <c r="S14" s="62"/>
      <c r="T14" s="58">
        <f t="shared" si="1"/>
        <v>172483.33333333334</v>
      </c>
      <c r="U14" s="58"/>
      <c r="V14" s="59"/>
      <c r="X14" s="7" t="b">
        <f t="shared" si="0"/>
        <v>1</v>
      </c>
      <c r="AA14" s="4"/>
    </row>
    <row r="15" spans="2:27" x14ac:dyDescent="0.25">
      <c r="B15" s="60" t="s">
        <v>33</v>
      </c>
      <c r="C15" s="61"/>
      <c r="D15" s="61"/>
      <c r="E15" s="61"/>
      <c r="F15" s="62" t="s">
        <v>19</v>
      </c>
      <c r="G15" s="62"/>
      <c r="H15" s="62"/>
      <c r="I15" s="63">
        <v>172500</v>
      </c>
      <c r="J15" s="63"/>
      <c r="K15" s="63"/>
      <c r="L15" s="63">
        <v>156000</v>
      </c>
      <c r="M15" s="63"/>
      <c r="N15" s="63"/>
      <c r="O15" s="63">
        <v>142000</v>
      </c>
      <c r="P15" s="63"/>
      <c r="Q15" s="63"/>
      <c r="R15" s="62" t="s">
        <v>13</v>
      </c>
      <c r="S15" s="62"/>
      <c r="T15" s="58">
        <f t="shared" si="1"/>
        <v>156416.66666666666</v>
      </c>
      <c r="U15" s="58"/>
      <c r="V15" s="59"/>
      <c r="X15" s="7" t="b">
        <f t="shared" si="0"/>
        <v>1</v>
      </c>
      <c r="AA15" s="4"/>
    </row>
    <row r="16" spans="2:27" x14ac:dyDescent="0.25">
      <c r="B16" s="60" t="s">
        <v>34</v>
      </c>
      <c r="C16" s="61"/>
      <c r="D16" s="61"/>
      <c r="E16" s="61"/>
      <c r="F16" s="62" t="s">
        <v>22</v>
      </c>
      <c r="G16" s="62"/>
      <c r="H16" s="62"/>
      <c r="I16" s="63">
        <v>163500</v>
      </c>
      <c r="J16" s="63"/>
      <c r="K16" s="63"/>
      <c r="L16" s="63">
        <v>146000</v>
      </c>
      <c r="M16" s="63"/>
      <c r="N16" s="63"/>
      <c r="O16" s="63">
        <v>123000</v>
      </c>
      <c r="P16" s="63"/>
      <c r="Q16" s="63"/>
      <c r="R16" s="62" t="s">
        <v>14</v>
      </c>
      <c r="S16" s="62"/>
      <c r="T16" s="58">
        <f t="shared" si="1"/>
        <v>145083.33333333334</v>
      </c>
      <c r="U16" s="58"/>
      <c r="V16" s="59"/>
      <c r="X16" s="7" t="b">
        <f t="shared" si="0"/>
        <v>1</v>
      </c>
    </row>
    <row r="17" spans="2:24" x14ac:dyDescent="0.25">
      <c r="B17" s="60" t="s">
        <v>35</v>
      </c>
      <c r="C17" s="61"/>
      <c r="D17" s="61"/>
      <c r="E17" s="61"/>
      <c r="F17" s="62" t="s">
        <v>20</v>
      </c>
      <c r="G17" s="62"/>
      <c r="H17" s="62"/>
      <c r="I17" s="63">
        <v>155500</v>
      </c>
      <c r="J17" s="63"/>
      <c r="K17" s="63"/>
      <c r="L17" s="63">
        <v>150000</v>
      </c>
      <c r="M17" s="63"/>
      <c r="N17" s="63"/>
      <c r="O17" s="63">
        <v>141000</v>
      </c>
      <c r="P17" s="63"/>
      <c r="Q17" s="63"/>
      <c r="R17" s="62" t="s">
        <v>15</v>
      </c>
      <c r="S17" s="62"/>
      <c r="T17" s="58">
        <f t="shared" si="1"/>
        <v>149416.66666666666</v>
      </c>
      <c r="U17" s="58"/>
      <c r="V17" s="59"/>
      <c r="X17" s="7" t="b">
        <f t="shared" si="0"/>
        <v>1</v>
      </c>
    </row>
    <row r="18" spans="2:24" x14ac:dyDescent="0.25">
      <c r="B18" s="60" t="s">
        <v>36</v>
      </c>
      <c r="C18" s="61"/>
      <c r="D18" s="61"/>
      <c r="E18" s="61"/>
      <c r="F18" s="62" t="s">
        <v>21</v>
      </c>
      <c r="G18" s="62"/>
      <c r="H18" s="62"/>
      <c r="I18" s="63">
        <v>166000</v>
      </c>
      <c r="J18" s="63"/>
      <c r="K18" s="63"/>
      <c r="L18" s="63">
        <v>133000</v>
      </c>
      <c r="M18" s="63"/>
      <c r="N18" s="63"/>
      <c r="O18" s="63">
        <v>112000</v>
      </c>
      <c r="P18" s="63"/>
      <c r="Q18" s="63"/>
      <c r="R18" s="62" t="s">
        <v>5</v>
      </c>
      <c r="S18" s="62"/>
      <c r="T18" s="58">
        <f t="shared" si="1"/>
        <v>135000</v>
      </c>
      <c r="U18" s="58"/>
      <c r="V18" s="59"/>
      <c r="X18" s="7" t="b">
        <f t="shared" si="0"/>
        <v>1</v>
      </c>
    </row>
    <row r="19" spans="2:24" x14ac:dyDescent="0.25">
      <c r="B19" s="60" t="s">
        <v>37</v>
      </c>
      <c r="C19" s="61"/>
      <c r="D19" s="61"/>
      <c r="E19" s="61"/>
      <c r="F19" s="62" t="s">
        <v>21</v>
      </c>
      <c r="G19" s="62"/>
      <c r="H19" s="62"/>
      <c r="I19" s="63">
        <v>180000</v>
      </c>
      <c r="J19" s="63"/>
      <c r="K19" s="63"/>
      <c r="L19" s="63">
        <v>170000</v>
      </c>
      <c r="M19" s="63"/>
      <c r="N19" s="63"/>
      <c r="O19" s="63">
        <v>160000</v>
      </c>
      <c r="P19" s="63"/>
      <c r="Q19" s="63"/>
      <c r="R19" s="62" t="s">
        <v>7</v>
      </c>
      <c r="S19" s="62"/>
      <c r="T19" s="58">
        <f t="shared" si="1"/>
        <v>170000</v>
      </c>
      <c r="U19" s="58"/>
      <c r="V19" s="59"/>
      <c r="X19" s="7" t="b">
        <f t="shared" si="0"/>
        <v>1</v>
      </c>
    </row>
    <row r="20" spans="2:24" x14ac:dyDescent="0.25">
      <c r="B20" s="60" t="s">
        <v>38</v>
      </c>
      <c r="C20" s="61"/>
      <c r="D20" s="61"/>
      <c r="E20" s="61"/>
      <c r="F20" s="62" t="s">
        <v>20</v>
      </c>
      <c r="G20" s="62"/>
      <c r="H20" s="62"/>
      <c r="I20" s="63">
        <v>140000</v>
      </c>
      <c r="J20" s="63"/>
      <c r="K20" s="63"/>
      <c r="L20" s="63">
        <v>120000</v>
      </c>
      <c r="M20" s="63"/>
      <c r="N20" s="63"/>
      <c r="O20" s="63">
        <v>100000</v>
      </c>
      <c r="P20" s="63"/>
      <c r="Q20" s="63"/>
      <c r="R20" s="62" t="s">
        <v>4</v>
      </c>
      <c r="S20" s="62"/>
      <c r="T20" s="58">
        <f t="shared" si="1"/>
        <v>120000</v>
      </c>
      <c r="U20" s="58"/>
      <c r="V20" s="59"/>
      <c r="X20" s="7" t="b">
        <f t="shared" si="0"/>
        <v>1</v>
      </c>
    </row>
    <row r="21" spans="2:24" x14ac:dyDescent="0.25">
      <c r="B21" s="60" t="s">
        <v>39</v>
      </c>
      <c r="C21" s="61"/>
      <c r="D21" s="61"/>
      <c r="E21" s="61"/>
      <c r="F21" s="62" t="s">
        <v>19</v>
      </c>
      <c r="G21" s="62"/>
      <c r="H21" s="62"/>
      <c r="I21" s="63">
        <v>155000</v>
      </c>
      <c r="J21" s="63"/>
      <c r="K21" s="63"/>
      <c r="L21" s="63">
        <v>135000</v>
      </c>
      <c r="M21" s="63"/>
      <c r="N21" s="63"/>
      <c r="O21" s="63">
        <v>115000</v>
      </c>
      <c r="P21" s="63"/>
      <c r="Q21" s="63"/>
      <c r="R21" s="62" t="s">
        <v>9</v>
      </c>
      <c r="S21" s="62"/>
      <c r="T21" s="58">
        <f t="shared" si="1"/>
        <v>135000</v>
      </c>
      <c r="U21" s="58"/>
      <c r="V21" s="59"/>
      <c r="X21" s="7" t="b">
        <f t="shared" si="0"/>
        <v>1</v>
      </c>
    </row>
    <row r="22" spans="2:24" x14ac:dyDescent="0.25">
      <c r="B22" s="60" t="s">
        <v>40</v>
      </c>
      <c r="C22" s="61"/>
      <c r="D22" s="61"/>
      <c r="E22" s="61"/>
      <c r="F22" s="62" t="s">
        <v>18</v>
      </c>
      <c r="G22" s="62"/>
      <c r="H22" s="62"/>
      <c r="I22" s="63">
        <v>173200</v>
      </c>
      <c r="J22" s="63"/>
      <c r="K22" s="63"/>
      <c r="L22" s="63">
        <v>168500</v>
      </c>
      <c r="M22" s="63"/>
      <c r="N22" s="63"/>
      <c r="O22" s="63">
        <v>161900</v>
      </c>
      <c r="P22" s="63"/>
      <c r="Q22" s="63"/>
      <c r="R22" s="62" t="s">
        <v>13</v>
      </c>
      <c r="S22" s="62"/>
      <c r="T22" s="58">
        <f t="shared" si="1"/>
        <v>168183.33333333334</v>
      </c>
      <c r="U22" s="58"/>
      <c r="V22" s="59"/>
      <c r="X22" s="7" t="b">
        <f t="shared" si="0"/>
        <v>1</v>
      </c>
    </row>
    <row r="23" spans="2:24" x14ac:dyDescent="0.25">
      <c r="B23" s="60" t="s">
        <v>41</v>
      </c>
      <c r="C23" s="61"/>
      <c r="D23" s="61"/>
      <c r="E23" s="61"/>
      <c r="F23" s="62" t="s">
        <v>22</v>
      </c>
      <c r="G23" s="62"/>
      <c r="H23" s="62"/>
      <c r="I23" s="63">
        <v>146500</v>
      </c>
      <c r="J23" s="63"/>
      <c r="K23" s="63"/>
      <c r="L23" s="63">
        <v>142400</v>
      </c>
      <c r="M23" s="63"/>
      <c r="N23" s="63"/>
      <c r="O23" s="63">
        <v>137500</v>
      </c>
      <c r="P23" s="63"/>
      <c r="Q23" s="63"/>
      <c r="R23" s="62" t="s">
        <v>15</v>
      </c>
      <c r="S23" s="62"/>
      <c r="T23" s="58">
        <f t="shared" si="1"/>
        <v>142266.66666666666</v>
      </c>
      <c r="U23" s="58"/>
      <c r="V23" s="59"/>
      <c r="X23" s="7" t="b">
        <f t="shared" si="0"/>
        <v>1</v>
      </c>
    </row>
    <row r="24" spans="2:24" x14ac:dyDescent="0.25">
      <c r="B24" s="60"/>
      <c r="C24" s="61"/>
      <c r="D24" s="61"/>
      <c r="E24" s="61"/>
      <c r="F24" s="62" t="s">
        <v>23</v>
      </c>
      <c r="G24" s="62"/>
      <c r="H24" s="62"/>
      <c r="I24" s="63"/>
      <c r="J24" s="63"/>
      <c r="K24" s="63"/>
      <c r="L24" s="63"/>
      <c r="M24" s="63"/>
      <c r="N24" s="63"/>
      <c r="O24" s="63"/>
      <c r="P24" s="63"/>
      <c r="Q24" s="63"/>
      <c r="R24" s="62" t="s">
        <v>23</v>
      </c>
      <c r="S24" s="62"/>
      <c r="T24" s="58" t="str">
        <f t="shared" si="1"/>
        <v/>
      </c>
      <c r="U24" s="58"/>
      <c r="V24" s="59"/>
      <c r="X24" s="7" t="b">
        <f t="shared" si="0"/>
        <v>0</v>
      </c>
    </row>
    <row r="25" spans="2:24" x14ac:dyDescent="0.25">
      <c r="B25" s="60"/>
      <c r="C25" s="61"/>
      <c r="D25" s="61"/>
      <c r="E25" s="61"/>
      <c r="F25" s="62" t="s">
        <v>23</v>
      </c>
      <c r="G25" s="62"/>
      <c r="H25" s="62"/>
      <c r="I25" s="63"/>
      <c r="J25" s="63"/>
      <c r="K25" s="63"/>
      <c r="L25" s="63"/>
      <c r="M25" s="63"/>
      <c r="N25" s="63"/>
      <c r="O25" s="63"/>
      <c r="P25" s="63"/>
      <c r="Q25" s="63"/>
      <c r="R25" s="62" t="s">
        <v>23</v>
      </c>
      <c r="S25" s="62"/>
      <c r="T25" s="58" t="str">
        <f t="shared" si="1"/>
        <v/>
      </c>
      <c r="U25" s="58"/>
      <c r="V25" s="59"/>
      <c r="X25" s="7" t="b">
        <f t="shared" si="0"/>
        <v>0</v>
      </c>
    </row>
    <row r="26" spans="2:24" x14ac:dyDescent="0.25">
      <c r="B26" s="60"/>
      <c r="C26" s="61"/>
      <c r="D26" s="61"/>
      <c r="E26" s="61"/>
      <c r="F26" s="62" t="s">
        <v>23</v>
      </c>
      <c r="G26" s="62"/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2" t="s">
        <v>23</v>
      </c>
      <c r="S26" s="62"/>
      <c r="T26" s="58" t="str">
        <f t="shared" si="1"/>
        <v/>
      </c>
      <c r="U26" s="58"/>
      <c r="V26" s="59"/>
      <c r="X26" s="7" t="b">
        <f t="shared" si="0"/>
        <v>0</v>
      </c>
    </row>
    <row r="27" spans="2:24" x14ac:dyDescent="0.25">
      <c r="B27" s="60"/>
      <c r="C27" s="61"/>
      <c r="D27" s="61"/>
      <c r="E27" s="61"/>
      <c r="F27" s="62" t="s">
        <v>23</v>
      </c>
      <c r="G27" s="62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2" t="s">
        <v>23</v>
      </c>
      <c r="S27" s="62"/>
      <c r="T27" s="58" t="str">
        <f t="shared" si="1"/>
        <v/>
      </c>
      <c r="U27" s="58"/>
      <c r="V27" s="59"/>
      <c r="X27" s="7" t="b">
        <f t="shared" si="0"/>
        <v>0</v>
      </c>
    </row>
    <row r="28" spans="2:24" x14ac:dyDescent="0.25">
      <c r="B28" s="60"/>
      <c r="C28" s="61"/>
      <c r="D28" s="61"/>
      <c r="E28" s="61"/>
      <c r="F28" s="62" t="s">
        <v>23</v>
      </c>
      <c r="G28" s="62"/>
      <c r="H28" s="62"/>
      <c r="I28" s="63"/>
      <c r="J28" s="63"/>
      <c r="K28" s="63"/>
      <c r="L28" s="63"/>
      <c r="M28" s="63"/>
      <c r="N28" s="63"/>
      <c r="O28" s="63"/>
      <c r="P28" s="63"/>
      <c r="Q28" s="63"/>
      <c r="R28" s="62" t="s">
        <v>23</v>
      </c>
      <c r="S28" s="62"/>
      <c r="T28" s="58" t="str">
        <f t="shared" si="1"/>
        <v/>
      </c>
      <c r="U28" s="58"/>
      <c r="V28" s="59"/>
      <c r="X28" s="7" t="b">
        <f t="shared" si="0"/>
        <v>0</v>
      </c>
    </row>
    <row r="29" spans="2:24" x14ac:dyDescent="0.25">
      <c r="B29" s="60"/>
      <c r="C29" s="61"/>
      <c r="D29" s="61"/>
      <c r="E29" s="61"/>
      <c r="F29" s="62" t="s">
        <v>23</v>
      </c>
      <c r="G29" s="62"/>
      <c r="H29" s="62"/>
      <c r="I29" s="63"/>
      <c r="J29" s="63"/>
      <c r="K29" s="63"/>
      <c r="L29" s="63"/>
      <c r="M29" s="63"/>
      <c r="N29" s="63"/>
      <c r="O29" s="63"/>
      <c r="P29" s="63"/>
      <c r="Q29" s="63"/>
      <c r="R29" s="62" t="s">
        <v>23</v>
      </c>
      <c r="S29" s="62"/>
      <c r="T29" s="58" t="str">
        <f t="shared" si="1"/>
        <v/>
      </c>
      <c r="U29" s="58"/>
      <c r="V29" s="59"/>
      <c r="X29" s="7" t="b">
        <f t="shared" si="0"/>
        <v>0</v>
      </c>
    </row>
    <row r="30" spans="2:24" x14ac:dyDescent="0.25">
      <c r="B30" s="60"/>
      <c r="C30" s="61"/>
      <c r="D30" s="61"/>
      <c r="E30" s="61"/>
      <c r="F30" s="62" t="s">
        <v>23</v>
      </c>
      <c r="G30" s="62"/>
      <c r="H30" s="62"/>
      <c r="I30" s="63"/>
      <c r="J30" s="63"/>
      <c r="K30" s="63"/>
      <c r="L30" s="63"/>
      <c r="M30" s="63"/>
      <c r="N30" s="63"/>
      <c r="O30" s="63"/>
      <c r="P30" s="63"/>
      <c r="Q30" s="63"/>
      <c r="R30" s="62" t="s">
        <v>23</v>
      </c>
      <c r="S30" s="62"/>
      <c r="T30" s="58" t="str">
        <f t="shared" si="1"/>
        <v/>
      </c>
      <c r="U30" s="58"/>
      <c r="V30" s="59"/>
      <c r="X30" s="7" t="b">
        <f t="shared" si="0"/>
        <v>0</v>
      </c>
    </row>
    <row r="31" spans="2:24" x14ac:dyDescent="0.25">
      <c r="B31" s="60"/>
      <c r="C31" s="61"/>
      <c r="D31" s="61"/>
      <c r="E31" s="61"/>
      <c r="F31" s="62" t="s">
        <v>23</v>
      </c>
      <c r="G31" s="62"/>
      <c r="H31" s="62"/>
      <c r="I31" s="63"/>
      <c r="J31" s="63"/>
      <c r="K31" s="63"/>
      <c r="L31" s="63"/>
      <c r="M31" s="63"/>
      <c r="N31" s="63"/>
      <c r="O31" s="63"/>
      <c r="P31" s="63"/>
      <c r="Q31" s="63"/>
      <c r="R31" s="62" t="s">
        <v>23</v>
      </c>
      <c r="S31" s="62"/>
      <c r="T31" s="58" t="str">
        <f t="shared" si="1"/>
        <v/>
      </c>
      <c r="U31" s="58"/>
      <c r="V31" s="59"/>
      <c r="X31" s="7" t="b">
        <f t="shared" si="0"/>
        <v>0</v>
      </c>
    </row>
    <row r="32" spans="2:24" x14ac:dyDescent="0.25">
      <c r="B32" s="60"/>
      <c r="C32" s="61"/>
      <c r="D32" s="61"/>
      <c r="E32" s="61"/>
      <c r="F32" s="62" t="s">
        <v>23</v>
      </c>
      <c r="G32" s="62"/>
      <c r="H32" s="62"/>
      <c r="I32" s="63"/>
      <c r="J32" s="63"/>
      <c r="K32" s="63"/>
      <c r="L32" s="63"/>
      <c r="M32" s="63"/>
      <c r="N32" s="63"/>
      <c r="O32" s="63"/>
      <c r="P32" s="63"/>
      <c r="Q32" s="63"/>
      <c r="R32" s="62" t="s">
        <v>23</v>
      </c>
      <c r="S32" s="62"/>
      <c r="T32" s="58" t="str">
        <f t="shared" si="1"/>
        <v/>
      </c>
      <c r="U32" s="58"/>
      <c r="V32" s="59"/>
      <c r="X32" s="7" t="b">
        <f t="shared" si="0"/>
        <v>0</v>
      </c>
    </row>
    <row r="33" spans="2:24" x14ac:dyDescent="0.25">
      <c r="B33" s="60"/>
      <c r="C33" s="61"/>
      <c r="D33" s="61"/>
      <c r="E33" s="61"/>
      <c r="F33" s="62" t="s">
        <v>23</v>
      </c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2" t="s">
        <v>23</v>
      </c>
      <c r="S33" s="62"/>
      <c r="T33" s="58" t="str">
        <f t="shared" si="1"/>
        <v/>
      </c>
      <c r="U33" s="58"/>
      <c r="V33" s="59"/>
      <c r="X33" s="7" t="b">
        <f t="shared" si="0"/>
        <v>0</v>
      </c>
    </row>
    <row r="34" spans="2:24" x14ac:dyDescent="0.25">
      <c r="B34" s="60"/>
      <c r="C34" s="61"/>
      <c r="D34" s="61"/>
      <c r="E34" s="61"/>
      <c r="F34" s="62" t="s">
        <v>23</v>
      </c>
      <c r="G34" s="62"/>
      <c r="H34" s="62"/>
      <c r="I34" s="63"/>
      <c r="J34" s="63"/>
      <c r="K34" s="63"/>
      <c r="L34" s="63"/>
      <c r="M34" s="63"/>
      <c r="N34" s="63"/>
      <c r="O34" s="63"/>
      <c r="P34" s="63"/>
      <c r="Q34" s="63"/>
      <c r="R34" s="62" t="s">
        <v>23</v>
      </c>
      <c r="S34" s="62"/>
      <c r="T34" s="58" t="str">
        <f t="shared" si="1"/>
        <v/>
      </c>
      <c r="U34" s="58"/>
      <c r="V34" s="59"/>
      <c r="X34" s="7" t="b">
        <f t="shared" si="0"/>
        <v>0</v>
      </c>
    </row>
    <row r="35" spans="2:24" x14ac:dyDescent="0.25">
      <c r="B35" s="60"/>
      <c r="C35" s="61"/>
      <c r="D35" s="61"/>
      <c r="E35" s="61"/>
      <c r="F35" s="62" t="s">
        <v>23</v>
      </c>
      <c r="G35" s="62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2" t="s">
        <v>23</v>
      </c>
      <c r="S35" s="62"/>
      <c r="T35" s="58" t="str">
        <f t="shared" si="1"/>
        <v/>
      </c>
      <c r="U35" s="58"/>
      <c r="V35" s="59"/>
      <c r="X35" s="7" t="b">
        <f t="shared" si="0"/>
        <v>0</v>
      </c>
    </row>
    <row r="36" spans="2:24" x14ac:dyDescent="0.25">
      <c r="B36" s="60"/>
      <c r="C36" s="61"/>
      <c r="D36" s="61"/>
      <c r="E36" s="61"/>
      <c r="F36" s="62" t="s">
        <v>23</v>
      </c>
      <c r="G36" s="62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2" t="s">
        <v>23</v>
      </c>
      <c r="S36" s="62"/>
      <c r="T36" s="58" t="str">
        <f t="shared" si="1"/>
        <v/>
      </c>
      <c r="U36" s="58"/>
      <c r="V36" s="59"/>
      <c r="X36" s="7" t="b">
        <f t="shared" si="0"/>
        <v>0</v>
      </c>
    </row>
    <row r="37" spans="2:24" x14ac:dyDescent="0.25">
      <c r="B37" s="60"/>
      <c r="C37" s="61"/>
      <c r="D37" s="61"/>
      <c r="E37" s="61"/>
      <c r="F37" s="62" t="s">
        <v>23</v>
      </c>
      <c r="G37" s="62"/>
      <c r="H37" s="62"/>
      <c r="I37" s="63"/>
      <c r="J37" s="63"/>
      <c r="K37" s="63"/>
      <c r="L37" s="63"/>
      <c r="M37" s="63"/>
      <c r="N37" s="63"/>
      <c r="O37" s="63"/>
      <c r="P37" s="63"/>
      <c r="Q37" s="63"/>
      <c r="R37" s="62" t="s">
        <v>23</v>
      </c>
      <c r="S37" s="62"/>
      <c r="T37" s="58" t="str">
        <f t="shared" si="1"/>
        <v/>
      </c>
      <c r="U37" s="58"/>
      <c r="V37" s="59"/>
      <c r="X37" s="7" t="b">
        <f t="shared" si="0"/>
        <v>0</v>
      </c>
    </row>
    <row r="38" spans="2:24" x14ac:dyDescent="0.25">
      <c r="B38" s="60"/>
      <c r="C38" s="61"/>
      <c r="D38" s="61"/>
      <c r="E38" s="61"/>
      <c r="F38" s="62" t="s">
        <v>23</v>
      </c>
      <c r="G38" s="62"/>
      <c r="H38" s="62"/>
      <c r="I38" s="63"/>
      <c r="J38" s="63"/>
      <c r="K38" s="63"/>
      <c r="L38" s="63"/>
      <c r="M38" s="63"/>
      <c r="N38" s="63"/>
      <c r="O38" s="63"/>
      <c r="P38" s="63"/>
      <c r="Q38" s="63"/>
      <c r="R38" s="62" t="s">
        <v>23</v>
      </c>
      <c r="S38" s="62"/>
      <c r="T38" s="58" t="str">
        <f t="shared" si="1"/>
        <v/>
      </c>
      <c r="U38" s="58"/>
      <c r="V38" s="59"/>
      <c r="X38" s="7" t="b">
        <f t="shared" si="0"/>
        <v>0</v>
      </c>
    </row>
    <row r="39" spans="2:24" x14ac:dyDescent="0.25">
      <c r="B39" s="60"/>
      <c r="C39" s="61"/>
      <c r="D39" s="61"/>
      <c r="E39" s="61"/>
      <c r="F39" s="62" t="s">
        <v>23</v>
      </c>
      <c r="G39" s="62"/>
      <c r="H39" s="62"/>
      <c r="I39" s="63"/>
      <c r="J39" s="63"/>
      <c r="K39" s="63"/>
      <c r="L39" s="63"/>
      <c r="M39" s="63"/>
      <c r="N39" s="63"/>
      <c r="O39" s="63"/>
      <c r="P39" s="63"/>
      <c r="Q39" s="63"/>
      <c r="R39" s="62" t="s">
        <v>23</v>
      </c>
      <c r="S39" s="62"/>
      <c r="T39" s="58" t="str">
        <f t="shared" si="1"/>
        <v/>
      </c>
      <c r="U39" s="58"/>
      <c r="V39" s="59"/>
      <c r="X39" s="7" t="b">
        <f t="shared" si="0"/>
        <v>0</v>
      </c>
    </row>
    <row r="40" spans="2:24" x14ac:dyDescent="0.25">
      <c r="B40" s="60"/>
      <c r="C40" s="61"/>
      <c r="D40" s="61"/>
      <c r="E40" s="61"/>
      <c r="F40" s="62" t="s">
        <v>23</v>
      </c>
      <c r="G40" s="62"/>
      <c r="H40" s="62"/>
      <c r="I40" s="63"/>
      <c r="J40" s="63"/>
      <c r="K40" s="63"/>
      <c r="L40" s="63"/>
      <c r="M40" s="63"/>
      <c r="N40" s="63"/>
      <c r="O40" s="63"/>
      <c r="P40" s="63"/>
      <c r="Q40" s="63"/>
      <c r="R40" s="62" t="s">
        <v>23</v>
      </c>
      <c r="S40" s="62"/>
      <c r="T40" s="58" t="str">
        <f t="shared" si="1"/>
        <v/>
      </c>
      <c r="U40" s="58"/>
      <c r="V40" s="59"/>
      <c r="X40" s="7" t="b">
        <f t="shared" si="0"/>
        <v>0</v>
      </c>
    </row>
    <row r="41" spans="2:24" ht="15.75" thickBot="1" x14ac:dyDescent="0.3">
      <c r="B41" s="54"/>
      <c r="C41" s="55"/>
      <c r="D41" s="55"/>
      <c r="E41" s="55"/>
      <c r="F41" s="56" t="s">
        <v>23</v>
      </c>
      <c r="G41" s="56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6" t="s">
        <v>23</v>
      </c>
      <c r="S41" s="56"/>
      <c r="T41" s="52" t="str">
        <f t="shared" si="1"/>
        <v/>
      </c>
      <c r="U41" s="52"/>
      <c r="V41" s="53"/>
      <c r="X41" s="7" t="b">
        <f t="shared" si="0"/>
        <v>0</v>
      </c>
    </row>
    <row r="42" spans="2:24" ht="15.75" thickTop="1" x14ac:dyDescent="0.25">
      <c r="B42" s="51"/>
      <c r="C42" s="51"/>
      <c r="D42" s="51"/>
      <c r="E42" s="51"/>
      <c r="F42" s="49"/>
      <c r="G42" s="49"/>
      <c r="H42" s="49"/>
      <c r="I42" s="48"/>
      <c r="J42" s="48"/>
      <c r="K42" s="48"/>
      <c r="L42" s="48"/>
      <c r="M42" s="48"/>
      <c r="N42" s="48"/>
      <c r="O42" s="48"/>
      <c r="P42" s="48"/>
      <c r="Q42" s="48"/>
      <c r="R42" s="49"/>
      <c r="S42" s="49"/>
      <c r="T42" s="48"/>
      <c r="U42" s="48"/>
      <c r="V42" s="48"/>
    </row>
    <row r="43" spans="2:24" x14ac:dyDescent="0.25">
      <c r="B43" s="51"/>
      <c r="C43" s="51"/>
      <c r="D43" s="51"/>
      <c r="E43" s="51"/>
      <c r="F43" s="49"/>
      <c r="G43" s="49"/>
      <c r="H43" s="49"/>
      <c r="I43" s="48"/>
      <c r="J43" s="48"/>
      <c r="K43" s="48"/>
      <c r="L43" s="48"/>
      <c r="M43" s="48"/>
      <c r="N43" s="48"/>
      <c r="O43" s="48"/>
      <c r="P43" s="48"/>
      <c r="Q43" s="48"/>
      <c r="R43" s="49"/>
      <c r="S43" s="49"/>
      <c r="T43" s="48"/>
      <c r="U43" s="48"/>
      <c r="V43" s="48"/>
    </row>
    <row r="44" spans="2:24" x14ac:dyDescent="0.25">
      <c r="B44" s="51"/>
      <c r="C44" s="51"/>
      <c r="D44" s="51"/>
      <c r="E44" s="51"/>
      <c r="F44" s="49"/>
      <c r="G44" s="49"/>
      <c r="H44" s="49"/>
      <c r="I44" s="48"/>
      <c r="J44" s="48"/>
      <c r="K44" s="48"/>
      <c r="L44" s="48"/>
      <c r="M44" s="48"/>
      <c r="N44" s="48"/>
      <c r="O44" s="48"/>
      <c r="P44" s="48"/>
      <c r="Q44" s="48"/>
      <c r="R44" s="49"/>
      <c r="S44" s="49"/>
      <c r="T44" s="48"/>
      <c r="U44" s="48"/>
      <c r="V44" s="48"/>
    </row>
    <row r="45" spans="2:24" x14ac:dyDescent="0.25">
      <c r="B45" s="51"/>
      <c r="C45" s="51"/>
      <c r="D45" s="51"/>
      <c r="E45" s="51"/>
      <c r="F45" s="49"/>
      <c r="G45" s="49"/>
      <c r="H45" s="49"/>
      <c r="I45" s="48"/>
      <c r="J45" s="48"/>
      <c r="K45" s="48"/>
      <c r="L45" s="48"/>
      <c r="M45" s="48"/>
      <c r="N45" s="48"/>
      <c r="O45" s="48"/>
      <c r="P45" s="48"/>
      <c r="Q45" s="48"/>
      <c r="R45" s="49"/>
      <c r="S45" s="49"/>
      <c r="T45" s="48"/>
      <c r="U45" s="48"/>
      <c r="V45" s="48"/>
    </row>
    <row r="46" spans="2:24" x14ac:dyDescent="0.25">
      <c r="B46" s="51"/>
      <c r="C46" s="51"/>
      <c r="D46" s="51"/>
      <c r="E46" s="51"/>
      <c r="F46" s="49"/>
      <c r="G46" s="49"/>
      <c r="H46" s="49"/>
      <c r="I46" s="48"/>
      <c r="J46" s="48"/>
      <c r="K46" s="48"/>
      <c r="L46" s="48"/>
      <c r="M46" s="48"/>
      <c r="N46" s="48"/>
      <c r="O46" s="48"/>
      <c r="P46" s="48"/>
      <c r="Q46" s="48"/>
      <c r="R46" s="49"/>
      <c r="S46" s="49"/>
      <c r="T46" s="48"/>
      <c r="U46" s="48"/>
      <c r="V46" s="48"/>
    </row>
    <row r="47" spans="2:24" x14ac:dyDescent="0.25">
      <c r="B47" s="51"/>
      <c r="C47" s="51"/>
      <c r="D47" s="51"/>
      <c r="E47" s="51"/>
      <c r="F47" s="49"/>
      <c r="G47" s="49"/>
      <c r="H47" s="49"/>
      <c r="I47" s="48"/>
      <c r="J47" s="48"/>
      <c r="K47" s="48"/>
      <c r="L47" s="48"/>
      <c r="M47" s="48"/>
      <c r="N47" s="48"/>
      <c r="O47" s="48"/>
      <c r="P47" s="48"/>
      <c r="Q47" s="48"/>
      <c r="R47" s="49"/>
      <c r="S47" s="49"/>
      <c r="T47" s="48"/>
      <c r="U47" s="48"/>
      <c r="V47" s="48"/>
    </row>
    <row r="48" spans="2:24" x14ac:dyDescent="0.25">
      <c r="B48" s="51"/>
      <c r="C48" s="51"/>
      <c r="D48" s="51"/>
      <c r="E48" s="51"/>
      <c r="F48" s="49"/>
      <c r="G48" s="49"/>
      <c r="H48" s="49"/>
      <c r="I48" s="48"/>
      <c r="J48" s="48"/>
      <c r="K48" s="48"/>
      <c r="L48" s="48"/>
      <c r="M48" s="48"/>
      <c r="N48" s="48"/>
      <c r="O48" s="48"/>
      <c r="P48" s="48"/>
      <c r="Q48" s="48"/>
      <c r="R48" s="49"/>
      <c r="S48" s="49"/>
      <c r="T48" s="48"/>
      <c r="U48" s="48"/>
      <c r="V48" s="48"/>
    </row>
    <row r="49" spans="2:22" x14ac:dyDescent="0.25">
      <c r="B49" s="51"/>
      <c r="C49" s="51"/>
      <c r="D49" s="51"/>
      <c r="E49" s="51"/>
      <c r="F49" s="49"/>
      <c r="G49" s="49"/>
      <c r="H49" s="49"/>
      <c r="I49" s="48"/>
      <c r="J49" s="48"/>
      <c r="K49" s="48"/>
      <c r="L49" s="48"/>
      <c r="M49" s="48"/>
      <c r="N49" s="48"/>
      <c r="O49" s="48"/>
      <c r="P49" s="48"/>
      <c r="Q49" s="48"/>
      <c r="R49" s="49"/>
      <c r="S49" s="49"/>
      <c r="T49" s="48"/>
      <c r="U49" s="48"/>
      <c r="V49" s="48"/>
    </row>
    <row r="50" spans="2:22" x14ac:dyDescent="0.25">
      <c r="B50" s="51"/>
      <c r="C50" s="51"/>
      <c r="D50" s="51"/>
      <c r="E50" s="51"/>
      <c r="F50" s="49"/>
      <c r="G50" s="49"/>
      <c r="H50" s="49"/>
      <c r="I50" s="48"/>
      <c r="J50" s="48"/>
      <c r="K50" s="48"/>
      <c r="L50" s="48"/>
      <c r="M50" s="48"/>
      <c r="N50" s="48"/>
      <c r="O50" s="48"/>
      <c r="P50" s="48"/>
      <c r="Q50" s="48"/>
      <c r="R50" s="49"/>
      <c r="S50" s="49"/>
      <c r="T50" s="48"/>
      <c r="U50" s="48"/>
      <c r="V50" s="48"/>
    </row>
    <row r="51" spans="2:22" x14ac:dyDescent="0.25">
      <c r="B51" s="51"/>
      <c r="C51" s="51"/>
      <c r="D51" s="51"/>
      <c r="E51" s="51"/>
      <c r="F51" s="49"/>
      <c r="G51" s="49"/>
      <c r="H51" s="49"/>
      <c r="I51" s="48"/>
      <c r="J51" s="48"/>
      <c r="K51" s="48"/>
      <c r="L51" s="48"/>
      <c r="M51" s="48"/>
      <c r="N51" s="48"/>
      <c r="O51" s="48"/>
      <c r="P51" s="48"/>
      <c r="Q51" s="48"/>
      <c r="R51" s="49"/>
      <c r="S51" s="49"/>
      <c r="T51" s="48"/>
      <c r="U51" s="48"/>
      <c r="V51" s="48"/>
    </row>
    <row r="52" spans="2:22" x14ac:dyDescent="0.25">
      <c r="B52" s="51"/>
      <c r="C52" s="51"/>
      <c r="D52" s="51"/>
      <c r="E52" s="51"/>
      <c r="F52" s="49"/>
      <c r="G52" s="49"/>
      <c r="H52" s="49"/>
      <c r="I52" s="48"/>
      <c r="J52" s="48"/>
      <c r="K52" s="48"/>
      <c r="L52" s="48"/>
      <c r="M52" s="48"/>
      <c r="N52" s="48"/>
      <c r="O52" s="48"/>
      <c r="P52" s="48"/>
      <c r="Q52" s="48"/>
      <c r="R52" s="49"/>
      <c r="S52" s="49"/>
      <c r="T52" s="48"/>
      <c r="U52" s="48"/>
      <c r="V52" s="48"/>
    </row>
    <row r="53" spans="2:22" x14ac:dyDescent="0.25">
      <c r="B53" s="51"/>
      <c r="C53" s="51"/>
      <c r="D53" s="51"/>
      <c r="E53" s="51"/>
      <c r="F53" s="49"/>
      <c r="G53" s="49"/>
      <c r="H53" s="49"/>
      <c r="I53" s="48"/>
      <c r="J53" s="48"/>
      <c r="K53" s="48"/>
      <c r="L53" s="48"/>
      <c r="M53" s="48"/>
      <c r="N53" s="48"/>
      <c r="O53" s="48"/>
      <c r="P53" s="48"/>
      <c r="Q53" s="48"/>
      <c r="R53" s="49"/>
      <c r="S53" s="49"/>
      <c r="T53" s="48"/>
      <c r="U53" s="48"/>
      <c r="V53" s="48"/>
    </row>
    <row r="54" spans="2:22" x14ac:dyDescent="0.25">
      <c r="B54" s="51"/>
      <c r="C54" s="51"/>
      <c r="D54" s="51"/>
      <c r="E54" s="51"/>
      <c r="F54" s="49"/>
      <c r="G54" s="49"/>
      <c r="H54" s="49"/>
      <c r="I54" s="48"/>
      <c r="J54" s="48"/>
      <c r="K54" s="48"/>
      <c r="L54" s="48"/>
      <c r="M54" s="48"/>
      <c r="N54" s="48"/>
      <c r="O54" s="48"/>
      <c r="P54" s="48"/>
      <c r="Q54" s="48"/>
      <c r="R54" s="49"/>
      <c r="S54" s="49"/>
      <c r="T54" s="48"/>
      <c r="U54" s="48"/>
      <c r="V54" s="48"/>
    </row>
    <row r="55" spans="2:22" x14ac:dyDescent="0.25">
      <c r="B55" s="51"/>
      <c r="C55" s="51"/>
      <c r="D55" s="51"/>
      <c r="E55" s="51"/>
      <c r="F55" s="49"/>
      <c r="G55" s="49"/>
      <c r="H55" s="49"/>
      <c r="I55" s="48"/>
      <c r="J55" s="48"/>
      <c r="K55" s="48"/>
      <c r="L55" s="48"/>
      <c r="M55" s="48"/>
      <c r="N55" s="48"/>
      <c r="O55" s="48"/>
      <c r="P55" s="48"/>
      <c r="Q55" s="48"/>
      <c r="R55" s="49"/>
      <c r="S55" s="49"/>
      <c r="T55" s="48"/>
      <c r="U55" s="48"/>
      <c r="V55" s="48"/>
    </row>
    <row r="56" spans="2:22" x14ac:dyDescent="0.25">
      <c r="B56" s="51"/>
      <c r="C56" s="51"/>
      <c r="D56" s="51"/>
      <c r="E56" s="51"/>
      <c r="F56" s="49"/>
      <c r="G56" s="49"/>
      <c r="H56" s="49"/>
      <c r="I56" s="48"/>
      <c r="J56" s="48"/>
      <c r="K56" s="48"/>
      <c r="L56" s="48"/>
      <c r="M56" s="48"/>
      <c r="N56" s="48"/>
      <c r="O56" s="48"/>
      <c r="P56" s="48"/>
      <c r="Q56" s="48"/>
      <c r="R56" s="49"/>
      <c r="S56" s="49"/>
      <c r="T56" s="48"/>
      <c r="U56" s="48"/>
      <c r="V56" s="48"/>
    </row>
    <row r="57" spans="2:22" x14ac:dyDescent="0.25">
      <c r="B57" s="51"/>
      <c r="C57" s="51"/>
      <c r="D57" s="51"/>
      <c r="E57" s="51"/>
      <c r="F57" s="49"/>
      <c r="G57" s="49"/>
      <c r="H57" s="49"/>
      <c r="I57" s="48"/>
      <c r="J57" s="48"/>
      <c r="K57" s="48"/>
      <c r="L57" s="48"/>
      <c r="M57" s="48"/>
      <c r="N57" s="48"/>
      <c r="O57" s="48"/>
      <c r="P57" s="48"/>
      <c r="Q57" s="48"/>
      <c r="R57" s="49"/>
      <c r="S57" s="49"/>
      <c r="T57" s="48"/>
      <c r="U57" s="48"/>
      <c r="V57" s="48"/>
    </row>
    <row r="58" spans="2:22" x14ac:dyDescent="0.25">
      <c r="B58" s="51"/>
      <c r="C58" s="51"/>
      <c r="D58" s="51"/>
      <c r="E58" s="51"/>
      <c r="F58" s="49"/>
      <c r="G58" s="49"/>
      <c r="H58" s="49"/>
      <c r="I58" s="48"/>
      <c r="J58" s="48"/>
      <c r="K58" s="48"/>
      <c r="L58" s="48"/>
      <c r="M58" s="48"/>
      <c r="N58" s="48"/>
      <c r="O58" s="48"/>
      <c r="P58" s="48"/>
      <c r="Q58" s="48"/>
      <c r="R58" s="49"/>
      <c r="S58" s="49"/>
      <c r="T58" s="48"/>
      <c r="U58" s="48"/>
      <c r="V58" s="48"/>
    </row>
    <row r="59" spans="2:22" x14ac:dyDescent="0.25">
      <c r="B59" s="51"/>
      <c r="C59" s="51"/>
      <c r="D59" s="51"/>
      <c r="E59" s="51"/>
      <c r="F59" s="49"/>
      <c r="G59" s="49"/>
      <c r="H59" s="49"/>
      <c r="I59" s="48"/>
      <c r="J59" s="48"/>
      <c r="K59" s="48"/>
      <c r="L59" s="48"/>
      <c r="M59" s="48"/>
      <c r="N59" s="48"/>
      <c r="O59" s="48"/>
      <c r="P59" s="48"/>
      <c r="Q59" s="48"/>
      <c r="R59" s="49"/>
      <c r="S59" s="49"/>
      <c r="T59" s="48"/>
      <c r="U59" s="48"/>
      <c r="V59" s="48"/>
    </row>
    <row r="60" spans="2:22" x14ac:dyDescent="0.25">
      <c r="B60" s="51"/>
      <c r="C60" s="51"/>
      <c r="D60" s="51"/>
      <c r="E60" s="51"/>
      <c r="F60" s="49"/>
      <c r="G60" s="49"/>
      <c r="H60" s="49"/>
      <c r="I60" s="48"/>
      <c r="J60" s="48"/>
      <c r="K60" s="48"/>
      <c r="L60" s="48"/>
      <c r="M60" s="48"/>
      <c r="N60" s="48"/>
      <c r="O60" s="48"/>
      <c r="P60" s="48"/>
      <c r="Q60" s="48"/>
      <c r="R60" s="49"/>
      <c r="S60" s="49"/>
      <c r="T60" s="48"/>
      <c r="U60" s="48"/>
      <c r="V60" s="48"/>
    </row>
    <row r="61" spans="2:22" x14ac:dyDescent="0.25">
      <c r="B61" s="51"/>
      <c r="C61" s="51"/>
      <c r="D61" s="51"/>
      <c r="E61" s="51"/>
      <c r="F61" s="49"/>
      <c r="G61" s="49"/>
      <c r="H61" s="49"/>
      <c r="I61" s="48"/>
      <c r="J61" s="48"/>
      <c r="K61" s="48"/>
      <c r="L61" s="48"/>
      <c r="M61" s="48"/>
      <c r="N61" s="48"/>
      <c r="O61" s="48"/>
      <c r="P61" s="48"/>
      <c r="Q61" s="48"/>
      <c r="R61" s="49"/>
      <c r="S61" s="49"/>
      <c r="T61" s="48"/>
      <c r="U61" s="48"/>
      <c r="V61" s="48"/>
    </row>
  </sheetData>
  <mergeCells count="401">
    <mergeCell ref="B4:E5"/>
    <mergeCell ref="F4:H5"/>
    <mergeCell ref="I10:K10"/>
    <mergeCell ref="I11:K11"/>
    <mergeCell ref="I12:K12"/>
    <mergeCell ref="I13:K13"/>
    <mergeCell ref="I14:K14"/>
    <mergeCell ref="I15:K15"/>
    <mergeCell ref="R4:S5"/>
    <mergeCell ref="O10:Q10"/>
    <mergeCell ref="O11:Q11"/>
    <mergeCell ref="O12:Q12"/>
    <mergeCell ref="O13:Q13"/>
    <mergeCell ref="B6:E6"/>
    <mergeCell ref="F6:H6"/>
    <mergeCell ref="B7:E7"/>
    <mergeCell ref="F7:H7"/>
    <mergeCell ref="B8:E8"/>
    <mergeCell ref="F8:H8"/>
    <mergeCell ref="B9:E9"/>
    <mergeCell ref="F9:H9"/>
    <mergeCell ref="R10:S10"/>
    <mergeCell ref="R11:S11"/>
    <mergeCell ref="R12:S12"/>
    <mergeCell ref="T4:V5"/>
    <mergeCell ref="I6:K6"/>
    <mergeCell ref="I7:K7"/>
    <mergeCell ref="I8:K8"/>
    <mergeCell ref="I9:K9"/>
    <mergeCell ref="T6:V6"/>
    <mergeCell ref="T7:V7"/>
    <mergeCell ref="T8:V8"/>
    <mergeCell ref="T9:V9"/>
    <mergeCell ref="O4:Q5"/>
    <mergeCell ref="L4:N5"/>
    <mergeCell ref="I4:K5"/>
    <mergeCell ref="O6:Q6"/>
    <mergeCell ref="O7:Q7"/>
    <mergeCell ref="O8:Q8"/>
    <mergeCell ref="O9:Q9"/>
    <mergeCell ref="R6:S6"/>
    <mergeCell ref="R7:S7"/>
    <mergeCell ref="R8:S8"/>
    <mergeCell ref="R9:S9"/>
    <mergeCell ref="I28:K28"/>
    <mergeCell ref="I29:K29"/>
    <mergeCell ref="I22:K22"/>
    <mergeCell ref="I23:K23"/>
    <mergeCell ref="I24:K24"/>
    <mergeCell ref="I25:K25"/>
    <mergeCell ref="I26:K26"/>
    <mergeCell ref="I27:K27"/>
    <mergeCell ref="I16:K16"/>
    <mergeCell ref="I17:K17"/>
    <mergeCell ref="I18:K18"/>
    <mergeCell ref="I19:K19"/>
    <mergeCell ref="I20:K20"/>
    <mergeCell ref="I21:K21"/>
    <mergeCell ref="L26:N26"/>
    <mergeCell ref="L27:N27"/>
    <mergeCell ref="L28:N28"/>
    <mergeCell ref="L29:N29"/>
    <mergeCell ref="L6:N6"/>
    <mergeCell ref="L7:N7"/>
    <mergeCell ref="L8:N8"/>
    <mergeCell ref="L9:N9"/>
    <mergeCell ref="L10:N10"/>
    <mergeCell ref="L11:N11"/>
    <mergeCell ref="L20:N20"/>
    <mergeCell ref="L21:N21"/>
    <mergeCell ref="L22:N22"/>
    <mergeCell ref="L23:N23"/>
    <mergeCell ref="L24:N24"/>
    <mergeCell ref="L25:N25"/>
    <mergeCell ref="L14:N14"/>
    <mergeCell ref="L15:N15"/>
    <mergeCell ref="L16:N16"/>
    <mergeCell ref="L17:N17"/>
    <mergeCell ref="L18:N18"/>
    <mergeCell ref="L19:N19"/>
    <mergeCell ref="L12:N12"/>
    <mergeCell ref="L13:N13"/>
    <mergeCell ref="R25:S25"/>
    <mergeCell ref="R26:S26"/>
    <mergeCell ref="R27:S27"/>
    <mergeCell ref="R28:S28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29:Q29"/>
    <mergeCell ref="R29:S29"/>
    <mergeCell ref="R18:S18"/>
    <mergeCell ref="R19:S19"/>
    <mergeCell ref="R20:S20"/>
    <mergeCell ref="R21:S21"/>
    <mergeCell ref="R22:S22"/>
    <mergeCell ref="R23:S23"/>
    <mergeCell ref="T18:V18"/>
    <mergeCell ref="T19:V19"/>
    <mergeCell ref="T20:V20"/>
    <mergeCell ref="T21:V21"/>
    <mergeCell ref="T28:V28"/>
    <mergeCell ref="T29:V29"/>
    <mergeCell ref="T22:V22"/>
    <mergeCell ref="T23:V23"/>
    <mergeCell ref="T24:V24"/>
    <mergeCell ref="T25:V25"/>
    <mergeCell ref="T26:V26"/>
    <mergeCell ref="T27:V27"/>
    <mergeCell ref="O26:Q26"/>
    <mergeCell ref="O27:Q27"/>
    <mergeCell ref="O28:Q28"/>
    <mergeCell ref="R24:S24"/>
    <mergeCell ref="T10:V10"/>
    <mergeCell ref="T11:V11"/>
    <mergeCell ref="T12:V12"/>
    <mergeCell ref="T13:V13"/>
    <mergeCell ref="T14:V14"/>
    <mergeCell ref="T15:V15"/>
    <mergeCell ref="B10:E10"/>
    <mergeCell ref="F10:H10"/>
    <mergeCell ref="B11:E11"/>
    <mergeCell ref="F11:H11"/>
    <mergeCell ref="B12:E12"/>
    <mergeCell ref="F12:H12"/>
    <mergeCell ref="R13:S13"/>
    <mergeCell ref="R14:S14"/>
    <mergeCell ref="R15:S15"/>
    <mergeCell ref="T16:V16"/>
    <mergeCell ref="T17:V17"/>
    <mergeCell ref="B16:E16"/>
    <mergeCell ref="F16:H16"/>
    <mergeCell ref="B17:E17"/>
    <mergeCell ref="F17:H17"/>
    <mergeCell ref="B18:E18"/>
    <mergeCell ref="F18:H18"/>
    <mergeCell ref="B13:E13"/>
    <mergeCell ref="F13:H13"/>
    <mergeCell ref="B14:E14"/>
    <mergeCell ref="F14:H14"/>
    <mergeCell ref="B15:E15"/>
    <mergeCell ref="F15:H15"/>
    <mergeCell ref="R17:S17"/>
    <mergeCell ref="R16:S16"/>
    <mergeCell ref="B22:E22"/>
    <mergeCell ref="F22:H22"/>
    <mergeCell ref="B23:E23"/>
    <mergeCell ref="F23:H23"/>
    <mergeCell ref="B24:E24"/>
    <mergeCell ref="F24:H24"/>
    <mergeCell ref="B19:E19"/>
    <mergeCell ref="F19:H19"/>
    <mergeCell ref="B20:E20"/>
    <mergeCell ref="F20:H20"/>
    <mergeCell ref="B21:E21"/>
    <mergeCell ref="F21:H21"/>
    <mergeCell ref="B28:E28"/>
    <mergeCell ref="F28:H28"/>
    <mergeCell ref="B29:E29"/>
    <mergeCell ref="F29:H29"/>
    <mergeCell ref="B30:E30"/>
    <mergeCell ref="F30:H30"/>
    <mergeCell ref="B25:E25"/>
    <mergeCell ref="F25:H25"/>
    <mergeCell ref="B26:E26"/>
    <mergeCell ref="F26:H26"/>
    <mergeCell ref="B27:E27"/>
    <mergeCell ref="F27:H27"/>
    <mergeCell ref="I30:K30"/>
    <mergeCell ref="L30:N30"/>
    <mergeCell ref="O30:Q30"/>
    <mergeCell ref="R30:S30"/>
    <mergeCell ref="T30:V30"/>
    <mergeCell ref="B31:E31"/>
    <mergeCell ref="F31:H31"/>
    <mergeCell ref="I31:K31"/>
    <mergeCell ref="L31:N31"/>
    <mergeCell ref="O31:Q31"/>
    <mergeCell ref="R31:S31"/>
    <mergeCell ref="T31:V31"/>
    <mergeCell ref="B32:E32"/>
    <mergeCell ref="F32:H32"/>
    <mergeCell ref="I32:K32"/>
    <mergeCell ref="L32:N32"/>
    <mergeCell ref="O32:Q32"/>
    <mergeCell ref="R32:S32"/>
    <mergeCell ref="T32:V32"/>
    <mergeCell ref="T33:V33"/>
    <mergeCell ref="B34:E34"/>
    <mergeCell ref="F34:H34"/>
    <mergeCell ref="I34:K34"/>
    <mergeCell ref="L34:N34"/>
    <mergeCell ref="O34:Q34"/>
    <mergeCell ref="R34:S34"/>
    <mergeCell ref="T34:V34"/>
    <mergeCell ref="B33:E33"/>
    <mergeCell ref="F33:H33"/>
    <mergeCell ref="I33:K33"/>
    <mergeCell ref="L33:N33"/>
    <mergeCell ref="O33:Q33"/>
    <mergeCell ref="R33:S33"/>
    <mergeCell ref="T35:V35"/>
    <mergeCell ref="B36:E36"/>
    <mergeCell ref="F36:H36"/>
    <mergeCell ref="I36:K36"/>
    <mergeCell ref="L36:N36"/>
    <mergeCell ref="O36:Q36"/>
    <mergeCell ref="R36:S36"/>
    <mergeCell ref="T36:V36"/>
    <mergeCell ref="B35:E35"/>
    <mergeCell ref="F35:H35"/>
    <mergeCell ref="I35:K35"/>
    <mergeCell ref="L35:N35"/>
    <mergeCell ref="O35:Q35"/>
    <mergeCell ref="R35:S35"/>
    <mergeCell ref="T37:V37"/>
    <mergeCell ref="B38:E38"/>
    <mergeCell ref="F38:H38"/>
    <mergeCell ref="I38:K38"/>
    <mergeCell ref="L38:N38"/>
    <mergeCell ref="O38:Q38"/>
    <mergeCell ref="R38:S38"/>
    <mergeCell ref="T38:V38"/>
    <mergeCell ref="B37:E37"/>
    <mergeCell ref="F37:H37"/>
    <mergeCell ref="I37:K37"/>
    <mergeCell ref="L37:N37"/>
    <mergeCell ref="O37:Q37"/>
    <mergeCell ref="R37:S37"/>
    <mergeCell ref="T39:V39"/>
    <mergeCell ref="B40:E40"/>
    <mergeCell ref="F40:H40"/>
    <mergeCell ref="I40:K40"/>
    <mergeCell ref="L40:N40"/>
    <mergeCell ref="O40:Q40"/>
    <mergeCell ref="R40:S40"/>
    <mergeCell ref="T40:V40"/>
    <mergeCell ref="B39:E39"/>
    <mergeCell ref="F39:H39"/>
    <mergeCell ref="I39:K39"/>
    <mergeCell ref="L39:N39"/>
    <mergeCell ref="O39:Q39"/>
    <mergeCell ref="R39:S39"/>
    <mergeCell ref="T41:V41"/>
    <mergeCell ref="B42:E42"/>
    <mergeCell ref="F42:H42"/>
    <mergeCell ref="I42:K42"/>
    <mergeCell ref="L42:N42"/>
    <mergeCell ref="O42:Q42"/>
    <mergeCell ref="R42:S42"/>
    <mergeCell ref="T42:V42"/>
    <mergeCell ref="B41:E41"/>
    <mergeCell ref="F41:H41"/>
    <mergeCell ref="I41:K41"/>
    <mergeCell ref="L41:N41"/>
    <mergeCell ref="O41:Q41"/>
    <mergeCell ref="R41:S41"/>
    <mergeCell ref="T43:V43"/>
    <mergeCell ref="B44:E44"/>
    <mergeCell ref="F44:H44"/>
    <mergeCell ref="I44:K44"/>
    <mergeCell ref="L44:N44"/>
    <mergeCell ref="O44:Q44"/>
    <mergeCell ref="R44:S44"/>
    <mergeCell ref="T44:V44"/>
    <mergeCell ref="B43:E43"/>
    <mergeCell ref="F43:H43"/>
    <mergeCell ref="I43:K43"/>
    <mergeCell ref="L43:N43"/>
    <mergeCell ref="O43:Q43"/>
    <mergeCell ref="R43:S43"/>
    <mergeCell ref="T45:V45"/>
    <mergeCell ref="B46:E46"/>
    <mergeCell ref="F46:H46"/>
    <mergeCell ref="I46:K46"/>
    <mergeCell ref="L46:N46"/>
    <mergeCell ref="O46:Q46"/>
    <mergeCell ref="R46:S46"/>
    <mergeCell ref="T46:V46"/>
    <mergeCell ref="B45:E45"/>
    <mergeCell ref="F45:H45"/>
    <mergeCell ref="I45:K45"/>
    <mergeCell ref="L45:N45"/>
    <mergeCell ref="O45:Q45"/>
    <mergeCell ref="R45:S45"/>
    <mergeCell ref="T47:V47"/>
    <mergeCell ref="B48:E48"/>
    <mergeCell ref="F48:H48"/>
    <mergeCell ref="I48:K48"/>
    <mergeCell ref="L48:N48"/>
    <mergeCell ref="O48:Q48"/>
    <mergeCell ref="R48:S48"/>
    <mergeCell ref="T48:V48"/>
    <mergeCell ref="B47:E47"/>
    <mergeCell ref="F47:H47"/>
    <mergeCell ref="I47:K47"/>
    <mergeCell ref="L47:N47"/>
    <mergeCell ref="O47:Q47"/>
    <mergeCell ref="R47:S47"/>
    <mergeCell ref="T49:V49"/>
    <mergeCell ref="B50:E50"/>
    <mergeCell ref="F50:H50"/>
    <mergeCell ref="I50:K50"/>
    <mergeCell ref="L50:N50"/>
    <mergeCell ref="O50:Q50"/>
    <mergeCell ref="R50:S50"/>
    <mergeCell ref="T50:V50"/>
    <mergeCell ref="B49:E49"/>
    <mergeCell ref="F49:H49"/>
    <mergeCell ref="I49:K49"/>
    <mergeCell ref="L49:N49"/>
    <mergeCell ref="O49:Q49"/>
    <mergeCell ref="R49:S49"/>
    <mergeCell ref="T51:V51"/>
    <mergeCell ref="B52:E52"/>
    <mergeCell ref="F52:H52"/>
    <mergeCell ref="I52:K52"/>
    <mergeCell ref="L52:N52"/>
    <mergeCell ref="O52:Q52"/>
    <mergeCell ref="R52:S52"/>
    <mergeCell ref="T52:V52"/>
    <mergeCell ref="B51:E51"/>
    <mergeCell ref="F51:H51"/>
    <mergeCell ref="I51:K51"/>
    <mergeCell ref="L51:N51"/>
    <mergeCell ref="O51:Q51"/>
    <mergeCell ref="R51:S51"/>
    <mergeCell ref="T53:V53"/>
    <mergeCell ref="B54:E54"/>
    <mergeCell ref="F54:H54"/>
    <mergeCell ref="I54:K54"/>
    <mergeCell ref="L54:N54"/>
    <mergeCell ref="O54:Q54"/>
    <mergeCell ref="R54:S54"/>
    <mergeCell ref="T54:V54"/>
    <mergeCell ref="B53:E53"/>
    <mergeCell ref="F53:H53"/>
    <mergeCell ref="I53:K53"/>
    <mergeCell ref="L53:N53"/>
    <mergeCell ref="O53:Q53"/>
    <mergeCell ref="R53:S53"/>
    <mergeCell ref="T55:V55"/>
    <mergeCell ref="B56:E56"/>
    <mergeCell ref="F56:H56"/>
    <mergeCell ref="I56:K56"/>
    <mergeCell ref="L56:N56"/>
    <mergeCell ref="O56:Q56"/>
    <mergeCell ref="R56:S56"/>
    <mergeCell ref="T56:V56"/>
    <mergeCell ref="B55:E55"/>
    <mergeCell ref="F55:H55"/>
    <mergeCell ref="I55:K55"/>
    <mergeCell ref="L55:N55"/>
    <mergeCell ref="O55:Q55"/>
    <mergeCell ref="R55:S55"/>
    <mergeCell ref="B58:E58"/>
    <mergeCell ref="F58:H58"/>
    <mergeCell ref="I58:K58"/>
    <mergeCell ref="L58:N58"/>
    <mergeCell ref="O58:Q58"/>
    <mergeCell ref="R58:S58"/>
    <mergeCell ref="T58:V58"/>
    <mergeCell ref="B57:E57"/>
    <mergeCell ref="F57:H57"/>
    <mergeCell ref="I57:K57"/>
    <mergeCell ref="L57:N57"/>
    <mergeCell ref="O57:Q57"/>
    <mergeCell ref="R57:S57"/>
    <mergeCell ref="T61:V61"/>
    <mergeCell ref="U2:V2"/>
    <mergeCell ref="B2:T2"/>
    <mergeCell ref="B61:E61"/>
    <mergeCell ref="F61:H61"/>
    <mergeCell ref="I61:K61"/>
    <mergeCell ref="L61:N61"/>
    <mergeCell ref="O61:Q61"/>
    <mergeCell ref="R61:S61"/>
    <mergeCell ref="T59:V59"/>
    <mergeCell ref="B60:E60"/>
    <mergeCell ref="F60:H60"/>
    <mergeCell ref="I60:K60"/>
    <mergeCell ref="L60:N60"/>
    <mergeCell ref="O60:Q60"/>
    <mergeCell ref="R60:S60"/>
    <mergeCell ref="T60:V60"/>
    <mergeCell ref="B59:E59"/>
    <mergeCell ref="F59:H59"/>
    <mergeCell ref="I59:K59"/>
    <mergeCell ref="L59:N59"/>
    <mergeCell ref="O59:Q59"/>
    <mergeCell ref="R59:S59"/>
    <mergeCell ref="T57:V57"/>
  </mergeCells>
  <dataValidations count="2">
    <dataValidation type="list" allowBlank="1" showInputMessage="1" showErrorMessage="1" sqref="R6:S61">
      <formula1>L_Months</formula1>
    </dataValidation>
    <dataValidation type="list" allowBlank="1" showInputMessage="1" showErrorMessage="1" sqref="F6:H41">
      <formula1>L_Categories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F37"/>
  <sheetViews>
    <sheetView showGridLines="0" zoomScale="85" zoomScaleNormal="85" workbookViewId="0">
      <selection activeCell="AJ3" sqref="AJ3"/>
    </sheetView>
  </sheetViews>
  <sheetFormatPr defaultRowHeight="15" x14ac:dyDescent="0.25"/>
  <cols>
    <col min="1" max="7" width="4.7109375" customWidth="1"/>
    <col min="8" max="8" width="7.28515625" customWidth="1"/>
    <col min="9" max="50" width="4.7109375" customWidth="1"/>
  </cols>
  <sheetData>
    <row r="2" spans="3:32" ht="21" x14ac:dyDescent="0.35">
      <c r="C2" s="50" t="s">
        <v>57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3:32" ht="15.75" thickBot="1" x14ac:dyDescent="0.3">
      <c r="AE3" s="49"/>
      <c r="AF3" s="49"/>
    </row>
    <row r="4" spans="3:32" ht="16.5" thickTop="1" thickBot="1" x14ac:dyDescent="0.3">
      <c r="C4" s="84" t="s">
        <v>0</v>
      </c>
      <c r="D4" s="85"/>
      <c r="E4" s="85"/>
      <c r="F4" s="85"/>
      <c r="G4" s="102" t="s">
        <v>47</v>
      </c>
      <c r="H4" s="102"/>
      <c r="I4" s="10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3:32" ht="15.75" thickTop="1" x14ac:dyDescent="0.25"/>
    <row r="21" spans="3:32" ht="15.75" thickBot="1" x14ac:dyDescent="0.3"/>
    <row r="22" spans="3:32" ht="16.5" thickTop="1" thickBot="1" x14ac:dyDescent="0.3">
      <c r="C22" s="84" t="s">
        <v>2</v>
      </c>
      <c r="D22" s="85"/>
      <c r="E22" s="102" t="s">
        <v>47</v>
      </c>
      <c r="F22" s="10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3:32" ht="16.5" thickTop="1" thickBot="1" x14ac:dyDescent="0.3"/>
    <row r="24" spans="3:32" ht="15.75" thickBot="1" x14ac:dyDescent="0.3">
      <c r="C24" s="100" t="s">
        <v>55</v>
      </c>
      <c r="D24" s="101"/>
      <c r="E24" s="101"/>
      <c r="F24" s="88" t="s">
        <v>44</v>
      </c>
      <c r="G24" s="88"/>
      <c r="H24" s="88"/>
      <c r="I24" s="88" t="s">
        <v>42</v>
      </c>
      <c r="J24" s="88"/>
      <c r="K24" s="88"/>
      <c r="L24" s="88" t="s">
        <v>45</v>
      </c>
      <c r="M24" s="88"/>
      <c r="N24" s="88"/>
      <c r="O24" s="88" t="s">
        <v>50</v>
      </c>
      <c r="P24" s="88"/>
      <c r="Q24" s="89"/>
    </row>
    <row r="25" spans="3:32" x14ac:dyDescent="0.25">
      <c r="C25" s="98" t="str">
        <f>IF(Calculations!E4="","",Calculations!E4)</f>
        <v>Consulting</v>
      </c>
      <c r="D25" s="99"/>
      <c r="E25" s="99"/>
      <c r="F25" s="90">
        <f>DSUM(DB,"Optimistic Forecast",Calculations!$T$4:$U5)</f>
        <v>612700</v>
      </c>
      <c r="G25" s="90"/>
      <c r="H25" s="90"/>
      <c r="I25" s="90">
        <f>DSUM(DB,"Expected",Calculations!$T$4:$U5)</f>
        <v>544500</v>
      </c>
      <c r="J25" s="90"/>
      <c r="K25" s="90"/>
      <c r="L25" s="90">
        <f>DSUM(DB,"Pessimistic Forecast",Calculations!$T$4:$U5)</f>
        <v>469900</v>
      </c>
      <c r="M25" s="90"/>
      <c r="N25" s="90"/>
      <c r="O25" s="90">
        <f>DSUM(DB,"Mean Forecast",Calculations!$T$4:$U5)</f>
        <v>543433.33333333337</v>
      </c>
      <c r="P25" s="90"/>
      <c r="Q25" s="97"/>
    </row>
    <row r="26" spans="3:32" x14ac:dyDescent="0.25">
      <c r="C26" s="94" t="str">
        <f>IF(Calculations!E5="","",Calculations!E5)</f>
        <v>Products</v>
      </c>
      <c r="D26" s="95"/>
      <c r="E26" s="95"/>
      <c r="F26" s="91">
        <f>DSUM(DB,"Optimistic Forecast",Calculations!$T$4:$U6)-SUM(F$25:H25)</f>
        <v>472700</v>
      </c>
      <c r="G26" s="91"/>
      <c r="H26" s="91"/>
      <c r="I26" s="91">
        <f>DSUM(DB,"Expected",Calculations!$T$4:$U6)-SUM(I$25:K25)</f>
        <v>413000</v>
      </c>
      <c r="J26" s="91"/>
      <c r="K26" s="91"/>
      <c r="L26" s="91">
        <f>DSUM(DB,"Pessimistic Forecast",Calculations!$T$4:$U6)-SUM(L$25:N25)</f>
        <v>346000</v>
      </c>
      <c r="M26" s="91"/>
      <c r="N26" s="91"/>
      <c r="O26" s="91">
        <f>DSUM(DB,"Mean Forecast",Calculations!$T$4:$U6)-SUM(O$25:Q25)</f>
        <v>411783.33333333337</v>
      </c>
      <c r="P26" s="91"/>
      <c r="Q26" s="96"/>
    </row>
    <row r="27" spans="3:32" x14ac:dyDescent="0.25">
      <c r="C27" s="92" t="str">
        <f>IF(Calculations!E6="","",Calculations!E6)</f>
        <v>Services</v>
      </c>
      <c r="D27" s="93"/>
      <c r="E27" s="93"/>
      <c r="F27" s="86">
        <f>DSUM(DB,"Optimistic Forecast",Calculations!$T$4:$U7)-SUM(F$25:H26)</f>
        <v>607000</v>
      </c>
      <c r="G27" s="86"/>
      <c r="H27" s="86"/>
      <c r="I27" s="86">
        <f>DSUM(DB,"Expected",Calculations!$T$4:$U7)-SUM(I$25:K26)</f>
        <v>553400</v>
      </c>
      <c r="J27" s="86"/>
      <c r="K27" s="86"/>
      <c r="L27" s="86">
        <f>DSUM(DB,"Pessimistic Forecast",Calculations!$T$4:$U7)-SUM(L$25:N26)</f>
        <v>493500</v>
      </c>
      <c r="M27" s="86"/>
      <c r="N27" s="86"/>
      <c r="O27" s="86">
        <f>DSUM(DB,"Mean Forecast",Calculations!$T$4:$U7)-SUM(O$25:Q26)</f>
        <v>552350</v>
      </c>
      <c r="P27" s="86"/>
      <c r="Q27" s="87"/>
    </row>
    <row r="28" spans="3:32" x14ac:dyDescent="0.25">
      <c r="C28" s="94" t="str">
        <f>IF(Calculations!E7="","",Calculations!E7)</f>
        <v>Support</v>
      </c>
      <c r="D28" s="95"/>
      <c r="E28" s="95"/>
      <c r="F28" s="91">
        <f>DSUM(DB,"Optimistic Forecast",Calculations!$T$4:$U8)-SUM(F$25:H27)</f>
        <v>698400</v>
      </c>
      <c r="G28" s="91"/>
      <c r="H28" s="91"/>
      <c r="I28" s="91">
        <f>DSUM(DB,"Expected",Calculations!$T$4:$U8)-SUM(I$25:K27)</f>
        <v>598000</v>
      </c>
      <c r="J28" s="91"/>
      <c r="K28" s="91"/>
      <c r="L28" s="91">
        <f>DSUM(DB,"Pessimistic Forecast",Calculations!$T$4:$U8)-SUM(L$25:N27)</f>
        <v>501000</v>
      </c>
      <c r="M28" s="91"/>
      <c r="N28" s="91"/>
      <c r="O28" s="91">
        <f>DSUM(DB,"Mean Forecast",Calculations!$T$4:$U8)-SUM(O$25:Q27)</f>
        <v>598566.66666666674</v>
      </c>
      <c r="P28" s="91"/>
      <c r="Q28" s="96"/>
    </row>
    <row r="29" spans="3:32" x14ac:dyDescent="0.25">
      <c r="C29" s="92" t="str">
        <f>IF(Calculations!E8="","",Calculations!E8)</f>
        <v>Training</v>
      </c>
      <c r="D29" s="93"/>
      <c r="E29" s="93"/>
      <c r="F29" s="86">
        <f>DSUM(DB,"Optimistic Forecast",Calculations!$T$4:$U9)-SUM(F$25:H28)</f>
        <v>470500</v>
      </c>
      <c r="G29" s="86"/>
      <c r="H29" s="86"/>
      <c r="I29" s="86">
        <f>DSUM(DB,"Expected",Calculations!$T$4:$U9)-SUM(I$25:K28)</f>
        <v>420000</v>
      </c>
      <c r="J29" s="86"/>
      <c r="K29" s="86"/>
      <c r="L29" s="86">
        <f>DSUM(DB,"Pessimistic Forecast",Calculations!$T$4:$U9)-SUM(L$25:N28)</f>
        <v>366000</v>
      </c>
      <c r="M29" s="86"/>
      <c r="N29" s="86"/>
      <c r="O29" s="86">
        <f>DSUM(DB,"Mean Forecast",Calculations!$T$4:$U9)-SUM(O$25:Q28)</f>
        <v>419416.66666666651</v>
      </c>
      <c r="P29" s="86"/>
      <c r="Q29" s="87"/>
    </row>
    <row r="30" spans="3:32" x14ac:dyDescent="0.25">
      <c r="C30" s="94" t="str">
        <f>IF(Calculations!E9="","",Calculations!E9)</f>
        <v/>
      </c>
      <c r="D30" s="95"/>
      <c r="E30" s="95"/>
      <c r="F30" s="91">
        <f>DSUM(DB,"Optimistic Forecast",Calculations!$T$4:$U10)-SUM(F$25:H29)</f>
        <v>0</v>
      </c>
      <c r="G30" s="91"/>
      <c r="H30" s="91"/>
      <c r="I30" s="91">
        <f>DSUM(DB,"Expected",Calculations!$T$4:$U10)-SUM(I$25:K29)</f>
        <v>0</v>
      </c>
      <c r="J30" s="91"/>
      <c r="K30" s="91"/>
      <c r="L30" s="91">
        <f>DSUM(DB,"Pessimistic Forecast",Calculations!$T$4:$U10)-SUM(L$25:N29)</f>
        <v>0</v>
      </c>
      <c r="M30" s="91"/>
      <c r="N30" s="91"/>
      <c r="O30" s="91">
        <f>DSUM(DB,"Mean Forecast",Calculations!$T$4:$U10)-SUM(O$25:Q29)</f>
        <v>0</v>
      </c>
      <c r="P30" s="91"/>
      <c r="Q30" s="96"/>
    </row>
    <row r="31" spans="3:32" x14ac:dyDescent="0.25">
      <c r="C31" s="92" t="str">
        <f>IF(Calculations!E10="","",Calculations!E10)</f>
        <v/>
      </c>
      <c r="D31" s="93"/>
      <c r="E31" s="93"/>
      <c r="F31" s="86">
        <f>DSUM(DB,"Optimistic Forecast",Calculations!$T$4:$U11)-SUM(F$25:H30)</f>
        <v>0</v>
      </c>
      <c r="G31" s="86"/>
      <c r="H31" s="86"/>
      <c r="I31" s="86">
        <f>DSUM(DB,"Expected",Calculations!$T$4:$U11)-SUM(I$25:K30)</f>
        <v>0</v>
      </c>
      <c r="J31" s="86"/>
      <c r="K31" s="86"/>
      <c r="L31" s="86">
        <f>DSUM(DB,"Pessimistic Forecast",Calculations!$T$4:$U11)-SUM(L$25:N30)</f>
        <v>0</v>
      </c>
      <c r="M31" s="86"/>
      <c r="N31" s="86"/>
      <c r="O31" s="86">
        <f>DSUM(DB,"Mean Forecast",Calculations!$T$4:$U11)-SUM(O$25:Q30)</f>
        <v>0</v>
      </c>
      <c r="P31" s="86"/>
      <c r="Q31" s="87"/>
    </row>
    <row r="32" spans="3:32" x14ac:dyDescent="0.25">
      <c r="C32" s="94" t="str">
        <f>IF(Calculations!E11="","",Calculations!E11)</f>
        <v/>
      </c>
      <c r="D32" s="95"/>
      <c r="E32" s="95"/>
      <c r="F32" s="91">
        <f>DSUM(DB,"Optimistic Forecast",Calculations!$T$4:$U12)-SUM(F$25:H31)</f>
        <v>0</v>
      </c>
      <c r="G32" s="91"/>
      <c r="H32" s="91"/>
      <c r="I32" s="91">
        <f>DSUM(DB,"Expected",Calculations!$T$4:$U12)-SUM(I$25:K31)</f>
        <v>0</v>
      </c>
      <c r="J32" s="91"/>
      <c r="K32" s="91"/>
      <c r="L32" s="91">
        <f>DSUM(DB,"Pessimistic Forecast",Calculations!$T$4:$U12)-SUM(L$25:N31)</f>
        <v>0</v>
      </c>
      <c r="M32" s="91"/>
      <c r="N32" s="91"/>
      <c r="O32" s="91">
        <f>DSUM(DB,"Mean Forecast",Calculations!$T$4:$U12)-SUM(O$25:Q31)</f>
        <v>0</v>
      </c>
      <c r="P32" s="91"/>
      <c r="Q32" s="96"/>
    </row>
    <row r="33" spans="3:17" x14ac:dyDescent="0.25">
      <c r="C33" s="92" t="str">
        <f>IF(Calculations!E12="","",Calculations!E12)</f>
        <v/>
      </c>
      <c r="D33" s="93"/>
      <c r="E33" s="93"/>
      <c r="F33" s="86">
        <f>DSUM(DB,"Optimistic Forecast",Calculations!$T$4:$U13)-SUM(F$25:H32)</f>
        <v>0</v>
      </c>
      <c r="G33" s="86"/>
      <c r="H33" s="86"/>
      <c r="I33" s="86">
        <f>DSUM(DB,"Expected",Calculations!$T$4:$U13)-SUM(I$25:K32)</f>
        <v>0</v>
      </c>
      <c r="J33" s="86"/>
      <c r="K33" s="86"/>
      <c r="L33" s="86">
        <f>DSUM(DB,"Pessimistic Forecast",Calculations!$T$4:$U13)-SUM(L$25:N32)</f>
        <v>0</v>
      </c>
      <c r="M33" s="86"/>
      <c r="N33" s="86"/>
      <c r="O33" s="86">
        <f>DSUM(DB,"Mean Forecast",Calculations!$T$4:$U13)-SUM(O$25:Q32)</f>
        <v>0</v>
      </c>
      <c r="P33" s="86"/>
      <c r="Q33" s="87"/>
    </row>
    <row r="34" spans="3:17" x14ac:dyDescent="0.25">
      <c r="C34" s="94" t="str">
        <f>IF(Calculations!E13="","",Calculations!E13)</f>
        <v/>
      </c>
      <c r="D34" s="95"/>
      <c r="E34" s="95"/>
      <c r="F34" s="91">
        <f>DSUM(DB,"Optimistic Forecast",Calculations!$T$4:$U14)-SUM(F$25:H33)</f>
        <v>0</v>
      </c>
      <c r="G34" s="91"/>
      <c r="H34" s="91"/>
      <c r="I34" s="91">
        <f>DSUM(DB,"Expected",Calculations!$T$4:$U14)-SUM(I$25:K33)</f>
        <v>0</v>
      </c>
      <c r="J34" s="91"/>
      <c r="K34" s="91"/>
      <c r="L34" s="91">
        <f>DSUM(DB,"Pessimistic Forecast",Calculations!$T$4:$U14)-SUM(L$25:N33)</f>
        <v>0</v>
      </c>
      <c r="M34" s="91"/>
      <c r="N34" s="91"/>
      <c r="O34" s="91">
        <f>DSUM(DB,"Mean Forecast",Calculations!$T$4:$U14)-SUM(O$25:Q33)</f>
        <v>0</v>
      </c>
      <c r="P34" s="91"/>
      <c r="Q34" s="96"/>
    </row>
    <row r="35" spans="3:17" x14ac:dyDescent="0.25">
      <c r="C35" s="92" t="str">
        <f>IF(Calculations!E14="","",Calculations!E14)</f>
        <v/>
      </c>
      <c r="D35" s="93"/>
      <c r="E35" s="93"/>
      <c r="F35" s="86">
        <f>DSUM(DB,"Optimistic Forecast",Calculations!$T$4:$U15)-SUM(F$25:H34)</f>
        <v>0</v>
      </c>
      <c r="G35" s="86"/>
      <c r="H35" s="86"/>
      <c r="I35" s="86">
        <f>DSUM(DB,"Expected",Calculations!$T$4:$U15)-SUM(I$25:K34)</f>
        <v>0</v>
      </c>
      <c r="J35" s="86"/>
      <c r="K35" s="86"/>
      <c r="L35" s="86">
        <f>DSUM(DB,"Pessimistic Forecast",Calculations!$T$4:$U15)-SUM(L$25:N34)</f>
        <v>0</v>
      </c>
      <c r="M35" s="86"/>
      <c r="N35" s="86"/>
      <c r="O35" s="86">
        <f>DSUM(DB,"Mean Forecast",Calculations!$T$4:$U15)-SUM(O$25:Q34)</f>
        <v>0</v>
      </c>
      <c r="P35" s="86"/>
      <c r="Q35" s="87"/>
    </row>
    <row r="36" spans="3:17" x14ac:dyDescent="0.25">
      <c r="C36" s="94" t="str">
        <f>IF(Calculations!E15="","",Calculations!E15)</f>
        <v/>
      </c>
      <c r="D36" s="95"/>
      <c r="E36" s="95"/>
      <c r="F36" s="91">
        <f>DSUM(DB,"Optimistic Forecast",Calculations!$T$4:$U16)-SUM(F$25:H35)</f>
        <v>0</v>
      </c>
      <c r="G36" s="91"/>
      <c r="H36" s="91"/>
      <c r="I36" s="91">
        <f>DSUM(DB,"Expected",Calculations!$T$4:$U16)-SUM(I$25:K35)</f>
        <v>0</v>
      </c>
      <c r="J36" s="91"/>
      <c r="K36" s="91"/>
      <c r="L36" s="91">
        <f>DSUM(DB,"Pessimistic Forecast",Calculations!$T$4:$U16)-SUM(L$25:N35)</f>
        <v>0</v>
      </c>
      <c r="M36" s="91"/>
      <c r="N36" s="91"/>
      <c r="O36" s="91">
        <f>DSUM(DB,"Mean Forecast",Calculations!$T$4:$U16)-SUM(O$25:Q35)</f>
        <v>0</v>
      </c>
      <c r="P36" s="91"/>
      <c r="Q36" s="96"/>
    </row>
    <row r="37" spans="3:17" ht="15.75" thickBot="1" x14ac:dyDescent="0.3">
      <c r="C37" s="80" t="s">
        <v>56</v>
      </c>
      <c r="D37" s="81"/>
      <c r="E37" s="81"/>
      <c r="F37" s="82">
        <f>SUM(F25:H36)</f>
        <v>2861300</v>
      </c>
      <c r="G37" s="82"/>
      <c r="H37" s="82"/>
      <c r="I37" s="82">
        <f t="shared" ref="I37" si="0">SUM(I25:K36)</f>
        <v>2528900</v>
      </c>
      <c r="J37" s="82"/>
      <c r="K37" s="82"/>
      <c r="L37" s="82">
        <f t="shared" ref="L37" si="1">SUM(L25:N36)</f>
        <v>2176400</v>
      </c>
      <c r="M37" s="82"/>
      <c r="N37" s="82"/>
      <c r="O37" s="82">
        <f t="shared" ref="O37" si="2">SUM(O25:Q36)</f>
        <v>2525550</v>
      </c>
      <c r="P37" s="82"/>
      <c r="Q37" s="83"/>
    </row>
  </sheetData>
  <mergeCells count="76">
    <mergeCell ref="C31:E31"/>
    <mergeCell ref="C30:E30"/>
    <mergeCell ref="C36:E36"/>
    <mergeCell ref="C35:E35"/>
    <mergeCell ref="C34:E34"/>
    <mergeCell ref="C33:E33"/>
    <mergeCell ref="C32:E32"/>
    <mergeCell ref="C27:E27"/>
    <mergeCell ref="C26:E26"/>
    <mergeCell ref="C25:E25"/>
    <mergeCell ref="C24:E24"/>
    <mergeCell ref="G4:I4"/>
    <mergeCell ref="E22:F22"/>
    <mergeCell ref="F33:H33"/>
    <mergeCell ref="F34:H34"/>
    <mergeCell ref="F35:H35"/>
    <mergeCell ref="F36:H36"/>
    <mergeCell ref="I25:K25"/>
    <mergeCell ref="I26:K26"/>
    <mergeCell ref="I27:K27"/>
    <mergeCell ref="I28:K28"/>
    <mergeCell ref="I29:K29"/>
    <mergeCell ref="I30:K30"/>
    <mergeCell ref="F27:H27"/>
    <mergeCell ref="F28:H28"/>
    <mergeCell ref="F29:H29"/>
    <mergeCell ref="F30:H30"/>
    <mergeCell ref="F31:H31"/>
    <mergeCell ref="F32:H32"/>
    <mergeCell ref="I32:K32"/>
    <mergeCell ref="I33:K33"/>
    <mergeCell ref="I34:K34"/>
    <mergeCell ref="I35:K35"/>
    <mergeCell ref="I36:K36"/>
    <mergeCell ref="L33:N33"/>
    <mergeCell ref="L34:N34"/>
    <mergeCell ref="L35:N35"/>
    <mergeCell ref="L36:N36"/>
    <mergeCell ref="O25:Q25"/>
    <mergeCell ref="O26:Q26"/>
    <mergeCell ref="O27:Q27"/>
    <mergeCell ref="O28:Q28"/>
    <mergeCell ref="O29:Q29"/>
    <mergeCell ref="O30:Q30"/>
    <mergeCell ref="L27:N27"/>
    <mergeCell ref="L28:N28"/>
    <mergeCell ref="L29:N29"/>
    <mergeCell ref="L30:N30"/>
    <mergeCell ref="L31:N31"/>
    <mergeCell ref="L32:N32"/>
    <mergeCell ref="O32:Q32"/>
    <mergeCell ref="O33:Q33"/>
    <mergeCell ref="O34:Q34"/>
    <mergeCell ref="O35:Q35"/>
    <mergeCell ref="O36:Q36"/>
    <mergeCell ref="C2:AF2"/>
    <mergeCell ref="C4:F4"/>
    <mergeCell ref="C22:D22"/>
    <mergeCell ref="AE3:AF3"/>
    <mergeCell ref="O31:Q31"/>
    <mergeCell ref="I31:K31"/>
    <mergeCell ref="F24:H24"/>
    <mergeCell ref="I24:K24"/>
    <mergeCell ref="L24:N24"/>
    <mergeCell ref="O24:Q24"/>
    <mergeCell ref="F25:H25"/>
    <mergeCell ref="F26:H26"/>
    <mergeCell ref="L25:N25"/>
    <mergeCell ref="L26:N26"/>
    <mergeCell ref="C29:E29"/>
    <mergeCell ref="C28:E28"/>
    <mergeCell ref="C37:E37"/>
    <mergeCell ref="F37:H37"/>
    <mergeCell ref="I37:K37"/>
    <mergeCell ref="L37:N37"/>
    <mergeCell ref="O37:Q37"/>
  </mergeCells>
  <dataValidations count="2">
    <dataValidation type="list" allowBlank="1" showInputMessage="1" showErrorMessage="1" sqref="G4:H4">
      <formula1>LD_Categories</formula1>
    </dataValidation>
    <dataValidation type="list" allowBlank="1" showInputMessage="1" showErrorMessage="1" sqref="E22:F22">
      <formula1>LD_Months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6"/>
  <sheetViews>
    <sheetView showGridLines="0" workbookViewId="0">
      <selection activeCell="C3" sqref="C3"/>
    </sheetView>
  </sheetViews>
  <sheetFormatPr defaultRowHeight="15" x14ac:dyDescent="0.25"/>
  <cols>
    <col min="1" max="24" width="4.7109375" customWidth="1"/>
    <col min="25" max="25" width="15.5703125" bestFit="1" customWidth="1"/>
    <col min="26" max="67" width="4.7109375" customWidth="1"/>
  </cols>
  <sheetData>
    <row r="1" spans="2:31" ht="15.75" thickBot="1" x14ac:dyDescent="0.3"/>
    <row r="2" spans="2:31" ht="15.75" thickTop="1" x14ac:dyDescent="0.25">
      <c r="B2" s="8"/>
      <c r="C2" s="9"/>
      <c r="D2" s="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  <c r="AA2" s="16"/>
      <c r="AB2" s="16"/>
      <c r="AC2" s="16"/>
      <c r="AD2" s="16"/>
      <c r="AE2" s="16"/>
    </row>
    <row r="3" spans="2:31" ht="19.5" thickBot="1" x14ac:dyDescent="0.35">
      <c r="B3" s="10"/>
      <c r="C3" s="11"/>
      <c r="D3" s="12" t="s">
        <v>87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  <c r="Z3" s="22"/>
      <c r="AA3" s="16"/>
      <c r="AB3" s="16"/>
      <c r="AC3" s="16"/>
      <c r="AD3" s="16"/>
      <c r="AE3" s="16"/>
    </row>
    <row r="4" spans="2:31" ht="15.75" thickBot="1" x14ac:dyDescent="0.3">
      <c r="B4" s="10"/>
      <c r="C4" s="13" t="s">
        <v>86</v>
      </c>
      <c r="D4" s="11" t="s">
        <v>88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4" t="s">
        <v>89</v>
      </c>
      <c r="Z4" s="22"/>
      <c r="AA4" s="16"/>
      <c r="AB4" s="16"/>
      <c r="AC4" s="16"/>
      <c r="AD4" s="16"/>
      <c r="AE4" s="16"/>
    </row>
    <row r="5" spans="2:31" x14ac:dyDescent="0.25">
      <c r="B5" s="23"/>
      <c r="C5" s="13" t="s">
        <v>90</v>
      </c>
      <c r="D5" s="11" t="s">
        <v>91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" t="s">
        <v>18</v>
      </c>
      <c r="Z5" s="22"/>
      <c r="AA5" s="16"/>
      <c r="AB5" s="16"/>
      <c r="AC5" s="16"/>
      <c r="AD5" s="16"/>
      <c r="AE5" s="16"/>
    </row>
    <row r="6" spans="2:31" x14ac:dyDescent="0.25">
      <c r="B6" s="23"/>
      <c r="C6" s="13" t="s">
        <v>92</v>
      </c>
      <c r="D6" s="11" t="s">
        <v>93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" t="s">
        <v>19</v>
      </c>
      <c r="Z6" s="22"/>
      <c r="AA6" s="16"/>
      <c r="AB6" s="16"/>
      <c r="AC6" s="16"/>
      <c r="AD6" s="16"/>
      <c r="AE6" s="16"/>
    </row>
    <row r="7" spans="2:31" x14ac:dyDescent="0.25">
      <c r="B7" s="23"/>
      <c r="C7" s="11"/>
      <c r="D7" s="15" t="s">
        <v>94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" t="s">
        <v>22</v>
      </c>
      <c r="Z7" s="22"/>
      <c r="AA7" s="16"/>
      <c r="AB7" s="16"/>
      <c r="AC7" s="16"/>
      <c r="AD7" s="16"/>
      <c r="AE7" s="16"/>
    </row>
    <row r="8" spans="2:31" x14ac:dyDescent="0.25">
      <c r="B8" s="23"/>
      <c r="C8" s="11"/>
      <c r="D8" s="11" t="s">
        <v>102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" t="s">
        <v>21</v>
      </c>
      <c r="Z8" s="22"/>
      <c r="AA8" s="16"/>
      <c r="AB8" s="16"/>
      <c r="AC8" s="16"/>
      <c r="AD8" s="16"/>
      <c r="AE8" s="16"/>
    </row>
    <row r="9" spans="2:31" x14ac:dyDescent="0.25">
      <c r="B9" s="23"/>
      <c r="C9" s="13" t="s">
        <v>95</v>
      </c>
      <c r="D9" s="11" t="s">
        <v>93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" t="s">
        <v>20</v>
      </c>
      <c r="Z9" s="22"/>
      <c r="AA9" s="16"/>
      <c r="AB9" s="16"/>
      <c r="AC9" s="16"/>
      <c r="AD9" s="16"/>
      <c r="AE9" s="16"/>
    </row>
    <row r="10" spans="2:31" x14ac:dyDescent="0.25">
      <c r="B10" s="23"/>
      <c r="C10" s="11"/>
      <c r="D10" s="15" t="s">
        <v>96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"/>
      <c r="Z10" s="22"/>
      <c r="AA10" s="16"/>
      <c r="AB10" s="16"/>
      <c r="AC10" s="16"/>
      <c r="AD10" s="16"/>
      <c r="AE10" s="16"/>
    </row>
    <row r="11" spans="2:31" x14ac:dyDescent="0.25">
      <c r="B11" s="23"/>
      <c r="C11" s="11"/>
      <c r="D11" s="11" t="s">
        <v>97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"/>
      <c r="Z11" s="22"/>
      <c r="AA11" s="16"/>
      <c r="AB11" s="16"/>
      <c r="AC11" s="16"/>
      <c r="AD11" s="16"/>
      <c r="AE11" s="16"/>
    </row>
    <row r="12" spans="2:31" x14ac:dyDescent="0.25">
      <c r="B12" s="23"/>
      <c r="C12" s="13" t="s">
        <v>98</v>
      </c>
      <c r="D12" s="11" t="s">
        <v>103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"/>
      <c r="Z12" s="22"/>
      <c r="AA12" s="16"/>
      <c r="AB12" s="16"/>
      <c r="AC12" s="16"/>
      <c r="AD12" s="16"/>
      <c r="AE12" s="16"/>
    </row>
    <row r="13" spans="2:31" x14ac:dyDescent="0.25">
      <c r="B13" s="23"/>
      <c r="C13" s="11"/>
      <c r="D13" s="11" t="s">
        <v>104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"/>
      <c r="Z13" s="22"/>
      <c r="AA13" s="16"/>
      <c r="AB13" s="16"/>
      <c r="AC13" s="16"/>
      <c r="AD13" s="16"/>
      <c r="AE13" s="16"/>
    </row>
    <row r="14" spans="2:31" x14ac:dyDescent="0.25">
      <c r="B14" s="23"/>
      <c r="C14" s="13" t="s">
        <v>90</v>
      </c>
      <c r="D14" s="11" t="s">
        <v>105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"/>
      <c r="Z14" s="22"/>
      <c r="AA14" s="16"/>
      <c r="AB14" s="16"/>
      <c r="AC14" s="16"/>
      <c r="AD14" s="16"/>
      <c r="AE14" s="16"/>
    </row>
    <row r="15" spans="2:31" x14ac:dyDescent="0.25">
      <c r="B15" s="23"/>
      <c r="C15" s="13"/>
      <c r="D15" s="15" t="s">
        <v>101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"/>
      <c r="Z15" s="22"/>
      <c r="AA15" s="16"/>
      <c r="AB15" s="16"/>
      <c r="AC15" s="16"/>
      <c r="AD15" s="16"/>
      <c r="AE15" s="16"/>
    </row>
    <row r="16" spans="2:31" ht="15.75" thickBot="1" x14ac:dyDescent="0.3">
      <c r="B16" s="23"/>
      <c r="C16" s="13" t="s">
        <v>90</v>
      </c>
      <c r="D16" s="11" t="s">
        <v>99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2"/>
      <c r="Z16" s="22"/>
      <c r="AA16" s="16"/>
      <c r="AB16" s="16"/>
      <c r="AC16" s="16"/>
      <c r="AD16" s="16"/>
      <c r="AE16" s="16"/>
    </row>
    <row r="17" spans="2:31" x14ac:dyDescent="0.25">
      <c r="B17" s="23"/>
      <c r="C17" s="13"/>
      <c r="D17" s="15" t="s">
        <v>100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20"/>
      <c r="Z17" s="22"/>
      <c r="AA17" s="16"/>
      <c r="AB17" s="16"/>
      <c r="AC17" s="16"/>
      <c r="AD17" s="16"/>
      <c r="AE17" s="16"/>
    </row>
    <row r="18" spans="2:31" ht="15.75" thickBot="1" x14ac:dyDescent="0.3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6"/>
      <c r="Z18" s="27"/>
      <c r="AA18" s="16"/>
      <c r="AB18" s="16"/>
      <c r="AC18" s="16"/>
      <c r="AD18" s="16"/>
      <c r="AE18" s="16"/>
    </row>
    <row r="19" spans="2:31" ht="15.75" thickTop="1" x14ac:dyDescent="0.25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6"/>
      <c r="Z19" s="16"/>
      <c r="AA19" s="16"/>
      <c r="AB19" s="16"/>
      <c r="AC19" s="16"/>
      <c r="AD19" s="16"/>
      <c r="AE19" s="16"/>
    </row>
    <row r="20" spans="2:31" x14ac:dyDescent="0.25">
      <c r="B20" s="16"/>
      <c r="C20" s="17"/>
      <c r="D20" s="47" t="s">
        <v>107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6"/>
      <c r="Z20" s="16"/>
      <c r="AA20" s="16"/>
      <c r="AB20" s="16"/>
      <c r="AC20" s="16"/>
      <c r="AD20" s="16"/>
      <c r="AE20" s="16"/>
    </row>
    <row r="21" spans="2:31" x14ac:dyDescent="0.25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6"/>
      <c r="Z21" s="16"/>
      <c r="AA21" s="16"/>
      <c r="AB21" s="16"/>
      <c r="AC21" s="16"/>
      <c r="AD21" s="16"/>
      <c r="AE21" s="16"/>
    </row>
    <row r="22" spans="2:31" x14ac:dyDescent="0.25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6"/>
      <c r="Z22" s="16"/>
      <c r="AA22" s="16"/>
      <c r="AB22" s="16"/>
      <c r="AC22" s="16"/>
      <c r="AD22" s="16"/>
      <c r="AE22" s="16"/>
    </row>
    <row r="23" spans="2:31" x14ac:dyDescent="0.2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6"/>
      <c r="Z23" s="16"/>
      <c r="AA23" s="16"/>
      <c r="AB23" s="16"/>
      <c r="AC23" s="16"/>
      <c r="AD23" s="16"/>
      <c r="AE23" s="16"/>
    </row>
    <row r="24" spans="2:31" x14ac:dyDescent="0.2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6"/>
      <c r="Z24" s="16"/>
      <c r="AA24" s="16"/>
      <c r="AB24" s="16"/>
      <c r="AC24" s="16"/>
      <c r="AD24" s="16"/>
      <c r="AE24" s="16"/>
    </row>
    <row r="25" spans="2:31" x14ac:dyDescent="0.25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6"/>
      <c r="Z25" s="16"/>
      <c r="AA25" s="16"/>
      <c r="AB25" s="16"/>
      <c r="AC25" s="16"/>
      <c r="AD25" s="16"/>
      <c r="AE25" s="16"/>
    </row>
    <row r="26" spans="2:31" x14ac:dyDescent="0.25">
      <c r="AA26" s="16"/>
      <c r="AB26" s="16"/>
      <c r="AC26" s="16"/>
      <c r="AD26" s="16"/>
      <c r="AE26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showGridLines="0" workbookViewId="0">
      <selection activeCell="P19" sqref="P19"/>
    </sheetView>
  </sheetViews>
  <sheetFormatPr defaultRowHeight="15" x14ac:dyDescent="0.25"/>
  <cols>
    <col min="1" max="2" width="4.7109375" customWidth="1"/>
    <col min="3" max="3" width="11" bestFit="1" customWidth="1"/>
    <col min="4" max="4" width="4.7109375" customWidth="1"/>
    <col min="5" max="5" width="13.5703125" customWidth="1"/>
    <col min="6" max="8" width="4.7109375" customWidth="1"/>
    <col min="9" max="10" width="10.140625" bestFit="1" customWidth="1"/>
    <col min="11" max="11" width="10.85546875" bestFit="1" customWidth="1"/>
    <col min="12" max="12" width="10.28515625" customWidth="1"/>
    <col min="13" max="15" width="4.7109375" customWidth="1"/>
    <col min="16" max="16" width="14" bestFit="1" customWidth="1"/>
    <col min="17" max="17" width="4.7109375" customWidth="1"/>
    <col min="18" max="18" width="13.7109375" bestFit="1" customWidth="1"/>
    <col min="19" max="19" width="4.7109375" customWidth="1"/>
    <col min="20" max="20" width="14" bestFit="1" customWidth="1"/>
    <col min="21" max="21" width="9.42578125" customWidth="1"/>
    <col min="22" max="63" width="4.7109375" customWidth="1"/>
  </cols>
  <sheetData>
    <row r="1" spans="2:22" ht="16.5" thickTop="1" thickBot="1" x14ac:dyDescent="0.3"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15.75" thickBot="1" x14ac:dyDescent="0.3">
      <c r="B2" s="31"/>
      <c r="C2" s="32" t="s">
        <v>16</v>
      </c>
      <c r="D2" s="33"/>
      <c r="E2" s="34" t="s">
        <v>17</v>
      </c>
      <c r="F2" s="33"/>
      <c r="G2" s="33"/>
      <c r="H2" s="35" t="s">
        <v>46</v>
      </c>
      <c r="I2" s="33"/>
      <c r="J2" s="33"/>
      <c r="K2" s="33"/>
      <c r="L2" s="104" t="str">
        <f>Dashboard!G4</f>
        <v>All</v>
      </c>
      <c r="M2" s="104"/>
      <c r="N2" s="33"/>
      <c r="O2" s="33"/>
      <c r="P2" s="33"/>
      <c r="Q2" s="33"/>
      <c r="R2" s="33"/>
      <c r="S2" s="33"/>
      <c r="T2" s="33"/>
      <c r="U2" s="33"/>
      <c r="V2" s="36"/>
    </row>
    <row r="3" spans="2:22" ht="15.75" thickBot="1" x14ac:dyDescent="0.3">
      <c r="B3" s="31"/>
      <c r="C3" s="37" t="s">
        <v>23</v>
      </c>
      <c r="D3" s="33"/>
      <c r="E3" s="38" t="s">
        <v>23</v>
      </c>
      <c r="F3" s="33"/>
      <c r="G3" s="33"/>
      <c r="H3" s="33"/>
      <c r="I3" s="33" t="s">
        <v>44</v>
      </c>
      <c r="J3" s="33" t="s">
        <v>42</v>
      </c>
      <c r="K3" s="33" t="s">
        <v>45</v>
      </c>
      <c r="L3" s="33" t="s">
        <v>50</v>
      </c>
      <c r="M3" s="33"/>
      <c r="N3" s="33"/>
      <c r="O3" s="35" t="s">
        <v>2</v>
      </c>
      <c r="P3" s="35" t="s">
        <v>0</v>
      </c>
      <c r="Q3" s="33"/>
      <c r="R3" s="34" t="s">
        <v>48</v>
      </c>
      <c r="S3" s="33"/>
      <c r="T3" s="33"/>
      <c r="U3" s="33"/>
      <c r="V3" s="36"/>
    </row>
    <row r="4" spans="2:22" ht="15.75" thickBot="1" x14ac:dyDescent="0.3">
      <c r="B4" s="31"/>
      <c r="C4" s="37" t="s">
        <v>5</v>
      </c>
      <c r="D4" s="33"/>
      <c r="E4" s="39" t="str">
        <f>IF(Readme!Y5="","",Readme!Y5)</f>
        <v>Consulting</v>
      </c>
      <c r="F4" s="33"/>
      <c r="G4" s="33"/>
      <c r="H4" s="33" t="s">
        <v>5</v>
      </c>
      <c r="I4" s="40">
        <f>DSUM(DB,"Optimistic Forecast",$O$3:$P4)</f>
        <v>316000</v>
      </c>
      <c r="J4" s="40">
        <f>DSUM(DB,"Expected",$O$3:$P4)</f>
        <v>253000</v>
      </c>
      <c r="K4" s="40">
        <f>DSUM(DB,"Pessimistic Forecast",$O$3:$P4)</f>
        <v>202000</v>
      </c>
      <c r="L4" s="40">
        <f>DSUM(DB,"Mean Forecast",$O$3:$P4)</f>
        <v>255000</v>
      </c>
      <c r="M4" s="33"/>
      <c r="N4" s="33"/>
      <c r="O4" s="33" t="s">
        <v>5</v>
      </c>
      <c r="P4" s="33" t="str">
        <f>IF(L2="All","",L2)</f>
        <v/>
      </c>
      <c r="Q4" s="33"/>
      <c r="R4" s="38" t="s">
        <v>47</v>
      </c>
      <c r="S4" s="33"/>
      <c r="T4" s="35" t="s">
        <v>0</v>
      </c>
      <c r="U4" s="35" t="s">
        <v>2</v>
      </c>
      <c r="V4" s="36"/>
    </row>
    <row r="5" spans="2:22" ht="15.75" thickBot="1" x14ac:dyDescent="0.3">
      <c r="B5" s="31"/>
      <c r="C5" s="37" t="s">
        <v>6</v>
      </c>
      <c r="D5" s="33"/>
      <c r="E5" s="39" t="str">
        <f>IF(Readme!Y6="","",Readme!Y6)</f>
        <v>Products</v>
      </c>
      <c r="F5" s="33"/>
      <c r="G5" s="33"/>
      <c r="H5" s="33" t="s">
        <v>6</v>
      </c>
      <c r="I5" s="40">
        <f>DSUM(DB,"Optimistic Forecast",$O$3:$P5)</f>
        <v>461200</v>
      </c>
      <c r="J5" s="40">
        <f>DSUM(DB,"Expected",$O$3:$P5)</f>
        <v>375000</v>
      </c>
      <c r="K5" s="40">
        <f>DSUM(DB,"Pessimistic Forecast",$O$3:$P5)</f>
        <v>291000</v>
      </c>
      <c r="L5" s="40">
        <f>DSUM(DB,"Mean Forecast",$O$3:$P5)</f>
        <v>375366.66666666669</v>
      </c>
      <c r="M5" s="33"/>
      <c r="N5" s="33"/>
      <c r="O5" s="33" t="s">
        <v>6</v>
      </c>
      <c r="P5" s="33" t="str">
        <f>P4</f>
        <v/>
      </c>
      <c r="Q5" s="33"/>
      <c r="R5" s="39" t="str">
        <f>E4</f>
        <v>Consulting</v>
      </c>
      <c r="S5" s="33"/>
      <c r="T5" s="41" t="str">
        <f>R5</f>
        <v>Consulting</v>
      </c>
      <c r="U5" s="33" t="str">
        <f>IF(Dashboard!E22="All","",Dashboard!E22)</f>
        <v/>
      </c>
      <c r="V5" s="36"/>
    </row>
    <row r="6" spans="2:22" ht="15.75" thickBot="1" x14ac:dyDescent="0.3">
      <c r="B6" s="31"/>
      <c r="C6" s="37" t="s">
        <v>7</v>
      </c>
      <c r="D6" s="33"/>
      <c r="E6" s="39" t="str">
        <f>IF(Readme!Y7="","",Readme!Y7)</f>
        <v>Services</v>
      </c>
      <c r="F6" s="33"/>
      <c r="G6" s="33"/>
      <c r="H6" s="33" t="s">
        <v>7</v>
      </c>
      <c r="I6" s="40">
        <f>DSUM(DB,"Optimistic Forecast",$O$3:$P6)</f>
        <v>803700</v>
      </c>
      <c r="J6" s="40">
        <f>DSUM(DB,"Expected",$O$3:$P6)</f>
        <v>665000</v>
      </c>
      <c r="K6" s="40">
        <f>DSUM(DB,"Pessimistic Forecast",$O$3:$P6)</f>
        <v>535000</v>
      </c>
      <c r="L6" s="40">
        <f>DSUM(DB,"Mean Forecast",$O$3:$P6)</f>
        <v>666450</v>
      </c>
      <c r="M6" s="33"/>
      <c r="N6" s="33"/>
      <c r="O6" s="33" t="s">
        <v>7</v>
      </c>
      <c r="P6" s="33" t="str">
        <f t="shared" ref="P6:P15" si="0">P5</f>
        <v/>
      </c>
      <c r="Q6" s="33"/>
      <c r="R6" s="39" t="str">
        <f t="shared" ref="R6:R16" si="1">E5</f>
        <v>Products</v>
      </c>
      <c r="S6" s="33"/>
      <c r="T6" s="41" t="str">
        <f t="shared" ref="T6:T16" si="2">R6</f>
        <v>Products</v>
      </c>
      <c r="U6" s="33" t="str">
        <f t="shared" ref="U6:U11" si="3">U5</f>
        <v/>
      </c>
      <c r="V6" s="36"/>
    </row>
    <row r="7" spans="2:22" ht="15.75" thickBot="1" x14ac:dyDescent="0.3">
      <c r="B7" s="31"/>
      <c r="C7" s="37" t="s">
        <v>8</v>
      </c>
      <c r="D7" s="33"/>
      <c r="E7" s="39" t="str">
        <f>IF(Readme!Y8="","",Readme!Y8)</f>
        <v>Support</v>
      </c>
      <c r="F7" s="33"/>
      <c r="G7" s="33"/>
      <c r="H7" s="33" t="s">
        <v>8</v>
      </c>
      <c r="I7" s="40">
        <f>DSUM(DB,"Optimistic Forecast",$O$3:$P7)</f>
        <v>951200</v>
      </c>
      <c r="J7" s="40">
        <f>DSUM(DB,"Expected",$O$3:$P7)</f>
        <v>790000</v>
      </c>
      <c r="K7" s="40">
        <f>DSUM(DB,"Pessimistic Forecast",$O$3:$P7)</f>
        <v>634000</v>
      </c>
      <c r="L7" s="40">
        <f>DSUM(DB,"Mean Forecast",$O$3:$P7)</f>
        <v>790866.66666666674</v>
      </c>
      <c r="M7" s="33"/>
      <c r="N7" s="33"/>
      <c r="O7" s="33" t="s">
        <v>8</v>
      </c>
      <c r="P7" s="33" t="str">
        <f t="shared" si="0"/>
        <v/>
      </c>
      <c r="Q7" s="33"/>
      <c r="R7" s="39" t="str">
        <f t="shared" si="1"/>
        <v>Services</v>
      </c>
      <c r="S7" s="33"/>
      <c r="T7" s="41" t="str">
        <f t="shared" si="2"/>
        <v>Services</v>
      </c>
      <c r="U7" s="33" t="str">
        <f t="shared" si="3"/>
        <v/>
      </c>
      <c r="V7" s="36"/>
    </row>
    <row r="8" spans="2:22" ht="15.75" thickBot="1" x14ac:dyDescent="0.3">
      <c r="B8" s="31"/>
      <c r="C8" s="37" t="s">
        <v>4</v>
      </c>
      <c r="D8" s="33"/>
      <c r="E8" s="39" t="str">
        <f>IF(Readme!Y9="","",Readme!Y9)</f>
        <v>Training</v>
      </c>
      <c r="F8" s="33"/>
      <c r="G8" s="33"/>
      <c r="H8" s="33" t="s">
        <v>4</v>
      </c>
      <c r="I8" s="40">
        <f>DSUM(DB,"Optimistic Forecast",$O$3:$P8)</f>
        <v>1239200</v>
      </c>
      <c r="J8" s="40">
        <f>DSUM(DB,"Expected",$O$3:$P8)</f>
        <v>1050000</v>
      </c>
      <c r="K8" s="40">
        <f>DSUM(DB,"Pessimistic Forecast",$O$3:$P8)</f>
        <v>866000</v>
      </c>
      <c r="L8" s="40">
        <f>DSUM(DB,"Mean Forecast",$O$3:$P8)</f>
        <v>1050866.6666666667</v>
      </c>
      <c r="M8" s="33"/>
      <c r="N8" s="33"/>
      <c r="O8" s="33" t="s">
        <v>4</v>
      </c>
      <c r="P8" s="33" t="str">
        <f t="shared" si="0"/>
        <v/>
      </c>
      <c r="Q8" s="33"/>
      <c r="R8" s="39" t="str">
        <f t="shared" si="1"/>
        <v>Support</v>
      </c>
      <c r="S8" s="33"/>
      <c r="T8" s="41" t="str">
        <f t="shared" si="2"/>
        <v>Support</v>
      </c>
      <c r="U8" s="33" t="str">
        <f t="shared" si="3"/>
        <v/>
      </c>
      <c r="V8" s="36"/>
    </row>
    <row r="9" spans="2:22" ht="15.75" thickBot="1" x14ac:dyDescent="0.3">
      <c r="B9" s="31"/>
      <c r="C9" s="37" t="s">
        <v>9</v>
      </c>
      <c r="D9" s="33"/>
      <c r="E9" s="39" t="str">
        <f>IF(Readme!Y10="","",Readme!Y10)</f>
        <v/>
      </c>
      <c r="F9" s="33"/>
      <c r="G9" s="33"/>
      <c r="H9" s="33" t="s">
        <v>9</v>
      </c>
      <c r="I9" s="40">
        <f>DSUM(DB,"Optimistic Forecast",$O$3:$P9)</f>
        <v>1569200</v>
      </c>
      <c r="J9" s="40">
        <f>DSUM(DB,"Expected",$O$3:$P9)</f>
        <v>1335000</v>
      </c>
      <c r="K9" s="40">
        <f>DSUM(DB,"Pessimistic Forecast",$O$3:$P9)</f>
        <v>1106000</v>
      </c>
      <c r="L9" s="40">
        <f>DSUM(DB,"Mean Forecast",$O$3:$P9)</f>
        <v>1335866.6666666667</v>
      </c>
      <c r="M9" s="33"/>
      <c r="N9" s="33"/>
      <c r="O9" s="33" t="s">
        <v>9</v>
      </c>
      <c r="P9" s="33" t="str">
        <f t="shared" si="0"/>
        <v/>
      </c>
      <c r="Q9" s="33"/>
      <c r="R9" s="39" t="str">
        <f t="shared" si="1"/>
        <v>Training</v>
      </c>
      <c r="S9" s="33"/>
      <c r="T9" s="41" t="str">
        <f t="shared" si="2"/>
        <v>Training</v>
      </c>
      <c r="U9" s="33" t="str">
        <f t="shared" si="3"/>
        <v/>
      </c>
      <c r="V9" s="36"/>
    </row>
    <row r="10" spans="2:22" ht="15.75" thickBot="1" x14ac:dyDescent="0.3">
      <c r="B10" s="31"/>
      <c r="C10" s="37" t="s">
        <v>10</v>
      </c>
      <c r="D10" s="33"/>
      <c r="E10" s="39" t="str">
        <f>IF(Readme!Y11="","",Readme!Y11)</f>
        <v/>
      </c>
      <c r="F10" s="33"/>
      <c r="G10" s="33"/>
      <c r="H10" s="33" t="s">
        <v>10</v>
      </c>
      <c r="I10" s="40">
        <f>DSUM(DB,"Optimistic Forecast",$O$3:$P10)</f>
        <v>1718200</v>
      </c>
      <c r="J10" s="40">
        <f>DSUM(DB,"Expected",$O$3:$P10)</f>
        <v>1460000</v>
      </c>
      <c r="K10" s="40">
        <f>DSUM(DB,"Pessimistic Forecast",$O$3:$P10)</f>
        <v>1207000</v>
      </c>
      <c r="L10" s="40">
        <f>DSUM(DB,"Mean Forecast",$O$3:$P10)</f>
        <v>1460866.6666666667</v>
      </c>
      <c r="M10" s="33"/>
      <c r="N10" s="33"/>
      <c r="O10" s="33" t="s">
        <v>10</v>
      </c>
      <c r="P10" s="33" t="str">
        <f t="shared" si="0"/>
        <v/>
      </c>
      <c r="Q10" s="33"/>
      <c r="R10" s="39" t="str">
        <f t="shared" si="1"/>
        <v/>
      </c>
      <c r="S10" s="33"/>
      <c r="T10" s="41" t="str">
        <f t="shared" si="2"/>
        <v/>
      </c>
      <c r="U10" s="33" t="str">
        <f t="shared" si="3"/>
        <v/>
      </c>
      <c r="V10" s="36"/>
    </row>
    <row r="11" spans="2:22" ht="15.75" thickBot="1" x14ac:dyDescent="0.3">
      <c r="B11" s="31"/>
      <c r="C11" s="37" t="s">
        <v>11</v>
      </c>
      <c r="D11" s="33"/>
      <c r="E11" s="39" t="str">
        <f>IF(Readme!Y12="","",Readme!Y12)</f>
        <v/>
      </c>
      <c r="F11" s="33"/>
      <c r="G11" s="33"/>
      <c r="H11" s="33" t="s">
        <v>11</v>
      </c>
      <c r="I11" s="40">
        <f>DSUM(DB,"Optimistic Forecast",$O$3:$P11)</f>
        <v>1860200</v>
      </c>
      <c r="J11" s="40">
        <f>DSUM(DB,"Expected",$O$3:$P11)</f>
        <v>1591000</v>
      </c>
      <c r="K11" s="40">
        <f>DSUM(DB,"Pessimistic Forecast",$O$3:$P11)</f>
        <v>1326000</v>
      </c>
      <c r="L11" s="40">
        <f>DSUM(DB,"Mean Forecast",$O$3:$P11)</f>
        <v>1591700</v>
      </c>
      <c r="M11" s="33"/>
      <c r="N11" s="33"/>
      <c r="O11" s="33" t="s">
        <v>11</v>
      </c>
      <c r="P11" s="33" t="str">
        <f t="shared" si="0"/>
        <v/>
      </c>
      <c r="Q11" s="33"/>
      <c r="R11" s="39" t="str">
        <f t="shared" si="1"/>
        <v/>
      </c>
      <c r="S11" s="33"/>
      <c r="T11" s="41" t="str">
        <f t="shared" si="2"/>
        <v/>
      </c>
      <c r="U11" s="33" t="str">
        <f t="shared" si="3"/>
        <v/>
      </c>
      <c r="V11" s="36"/>
    </row>
    <row r="12" spans="2:22" ht="15.75" thickBot="1" x14ac:dyDescent="0.3">
      <c r="B12" s="31"/>
      <c r="C12" s="37" t="s">
        <v>12</v>
      </c>
      <c r="D12" s="33"/>
      <c r="E12" s="39" t="str">
        <f>IF(Readme!Y13="","",Readme!Y13)</f>
        <v/>
      </c>
      <c r="F12" s="33"/>
      <c r="G12" s="33"/>
      <c r="H12" s="33" t="s">
        <v>12</v>
      </c>
      <c r="I12" s="40">
        <f>DSUM(DB,"Optimistic Forecast",$O$3:$P12)</f>
        <v>2050100</v>
      </c>
      <c r="J12" s="40">
        <f>DSUM(DB,"Expected",$O$3:$P12)</f>
        <v>1766000</v>
      </c>
      <c r="K12" s="40">
        <f>DSUM(DB,"Pessimistic Forecast",$O$3:$P12)</f>
        <v>1471000</v>
      </c>
      <c r="L12" s="40">
        <f>DSUM(DB,"Mean Forecast",$O$3:$P12)</f>
        <v>1764183.3333333335</v>
      </c>
      <c r="M12" s="33"/>
      <c r="N12" s="33"/>
      <c r="O12" s="33" t="s">
        <v>12</v>
      </c>
      <c r="P12" s="33" t="str">
        <f t="shared" si="0"/>
        <v/>
      </c>
      <c r="Q12" s="33"/>
      <c r="R12" s="39" t="str">
        <f t="shared" si="1"/>
        <v/>
      </c>
      <c r="S12" s="33"/>
      <c r="T12" s="41" t="str">
        <f t="shared" si="2"/>
        <v/>
      </c>
      <c r="U12" s="33" t="str">
        <f t="shared" ref="U12:U16" si="4">U11</f>
        <v/>
      </c>
      <c r="V12" s="36"/>
    </row>
    <row r="13" spans="2:22" ht="15.75" thickBot="1" x14ac:dyDescent="0.3">
      <c r="B13" s="31"/>
      <c r="C13" s="37" t="s">
        <v>13</v>
      </c>
      <c r="D13" s="33"/>
      <c r="E13" s="39" t="str">
        <f>IF(Readme!Y14="","",Readme!Y14)</f>
        <v/>
      </c>
      <c r="F13" s="33"/>
      <c r="G13" s="33"/>
      <c r="H13" s="33" t="s">
        <v>13</v>
      </c>
      <c r="I13" s="40">
        <f>DSUM(DB,"Optimistic Forecast",$O$3:$P13)</f>
        <v>2395800</v>
      </c>
      <c r="J13" s="40">
        <f>DSUM(DB,"Expected",$O$3:$P13)</f>
        <v>2090500</v>
      </c>
      <c r="K13" s="40">
        <f>DSUM(DB,"Pessimistic Forecast",$O$3:$P13)</f>
        <v>1774900</v>
      </c>
      <c r="L13" s="40">
        <f>DSUM(DB,"Mean Forecast",$O$3:$P13)</f>
        <v>2088783.3333333335</v>
      </c>
      <c r="M13" s="33"/>
      <c r="N13" s="33"/>
      <c r="O13" s="33" t="s">
        <v>13</v>
      </c>
      <c r="P13" s="33" t="str">
        <f t="shared" si="0"/>
        <v/>
      </c>
      <c r="Q13" s="33"/>
      <c r="R13" s="39" t="str">
        <f t="shared" si="1"/>
        <v/>
      </c>
      <c r="S13" s="33"/>
      <c r="T13" s="41" t="str">
        <f t="shared" si="2"/>
        <v/>
      </c>
      <c r="U13" s="33" t="str">
        <f t="shared" si="4"/>
        <v/>
      </c>
      <c r="V13" s="36"/>
    </row>
    <row r="14" spans="2:22" ht="15.75" thickBot="1" x14ac:dyDescent="0.3">
      <c r="B14" s="31"/>
      <c r="C14" s="37" t="s">
        <v>14</v>
      </c>
      <c r="D14" s="33"/>
      <c r="E14" s="39" t="str">
        <f>IF(Readme!Y15="","",Readme!Y15)</f>
        <v/>
      </c>
      <c r="F14" s="33"/>
      <c r="G14" s="33"/>
      <c r="H14" s="33" t="s">
        <v>14</v>
      </c>
      <c r="I14" s="40">
        <f>DSUM(DB,"Optimistic Forecast",$O$3:$P14)</f>
        <v>2559300</v>
      </c>
      <c r="J14" s="40">
        <f>DSUM(DB,"Expected",$O$3:$P14)</f>
        <v>2236500</v>
      </c>
      <c r="K14" s="40">
        <f>DSUM(DB,"Pessimistic Forecast",$O$3:$P14)</f>
        <v>1897900</v>
      </c>
      <c r="L14" s="40">
        <f>DSUM(DB,"Mean Forecast",$O$3:$P14)</f>
        <v>2233866.666666667</v>
      </c>
      <c r="M14" s="33"/>
      <c r="N14" s="33"/>
      <c r="O14" s="33" t="s">
        <v>14</v>
      </c>
      <c r="P14" s="33" t="str">
        <f t="shared" si="0"/>
        <v/>
      </c>
      <c r="Q14" s="33"/>
      <c r="R14" s="39" t="str">
        <f t="shared" si="1"/>
        <v/>
      </c>
      <c r="S14" s="33"/>
      <c r="T14" s="41" t="str">
        <f t="shared" si="2"/>
        <v/>
      </c>
      <c r="U14" s="33" t="str">
        <f t="shared" si="4"/>
        <v/>
      </c>
      <c r="V14" s="36"/>
    </row>
    <row r="15" spans="2:22" ht="15.75" thickBot="1" x14ac:dyDescent="0.3">
      <c r="B15" s="31"/>
      <c r="C15" s="42" t="s">
        <v>15</v>
      </c>
      <c r="D15" s="33"/>
      <c r="E15" s="39" t="str">
        <f>IF(Readme!Y16="","",Readme!Y16)</f>
        <v/>
      </c>
      <c r="F15" s="33"/>
      <c r="G15" s="33"/>
      <c r="H15" s="33" t="s">
        <v>15</v>
      </c>
      <c r="I15" s="40">
        <f>DSUM(DB,"Optimistic Forecast",$O$3:$P15)</f>
        <v>2861300</v>
      </c>
      <c r="J15" s="40">
        <f>DSUM(DB,"Expected",$O$3:$P15)</f>
        <v>2528900</v>
      </c>
      <c r="K15" s="40">
        <f>DSUM(DB,"Pessimistic Forecast",$O$3:$P15)</f>
        <v>2176400</v>
      </c>
      <c r="L15" s="40">
        <f>DSUM(DB,"Mean Forecast",$O$3:$P15)</f>
        <v>2525550</v>
      </c>
      <c r="M15" s="33"/>
      <c r="N15" s="33"/>
      <c r="O15" s="33" t="s">
        <v>15</v>
      </c>
      <c r="P15" s="33" t="str">
        <f t="shared" si="0"/>
        <v/>
      </c>
      <c r="Q15" s="33"/>
      <c r="R15" s="39" t="str">
        <f t="shared" si="1"/>
        <v/>
      </c>
      <c r="S15" s="33"/>
      <c r="T15" s="41" t="str">
        <f t="shared" si="2"/>
        <v/>
      </c>
      <c r="U15" s="33" t="str">
        <f t="shared" si="4"/>
        <v/>
      </c>
      <c r="V15" s="36"/>
    </row>
    <row r="16" spans="2:22" x14ac:dyDescent="0.25">
      <c r="B16" s="31"/>
      <c r="C16" s="33"/>
      <c r="D16" s="33"/>
      <c r="E16" s="33"/>
      <c r="F16" s="33"/>
      <c r="G16" s="33"/>
      <c r="H16" s="35" t="s">
        <v>49</v>
      </c>
      <c r="I16" s="40">
        <f>I15</f>
        <v>2861300</v>
      </c>
      <c r="J16" s="40">
        <f>J15</f>
        <v>2528900</v>
      </c>
      <c r="K16" s="40">
        <f>K15</f>
        <v>2176400</v>
      </c>
      <c r="L16" s="40">
        <f>L15</f>
        <v>2525550</v>
      </c>
      <c r="M16" s="33"/>
      <c r="N16" s="33"/>
      <c r="O16" s="33"/>
      <c r="P16" s="33"/>
      <c r="Q16" s="33"/>
      <c r="R16" s="39" t="str">
        <f t="shared" si="1"/>
        <v/>
      </c>
      <c r="S16" s="33"/>
      <c r="T16" s="41" t="str">
        <f t="shared" si="2"/>
        <v/>
      </c>
      <c r="U16" s="33" t="str">
        <f t="shared" si="4"/>
        <v/>
      </c>
      <c r="V16" s="36"/>
    </row>
    <row r="17" spans="2:22" x14ac:dyDescent="0.25">
      <c r="B17" s="31"/>
      <c r="C17" s="32" t="s">
        <v>58</v>
      </c>
      <c r="D17" s="33"/>
      <c r="E17" s="33"/>
      <c r="F17" s="33"/>
      <c r="G17" s="33"/>
      <c r="H17" s="33"/>
      <c r="I17" s="33" t="s">
        <v>44</v>
      </c>
      <c r="J17" s="33" t="s">
        <v>42</v>
      </c>
      <c r="K17" s="33" t="s">
        <v>45</v>
      </c>
      <c r="L17" s="33" t="s">
        <v>50</v>
      </c>
      <c r="M17" s="33"/>
      <c r="N17" s="33"/>
      <c r="O17" s="33"/>
      <c r="P17" s="33"/>
      <c r="Q17" s="33"/>
      <c r="R17" s="33"/>
      <c r="S17" s="33"/>
      <c r="T17" s="33"/>
      <c r="U17" s="33"/>
      <c r="V17" s="36"/>
    </row>
    <row r="18" spans="2:22" x14ac:dyDescent="0.25">
      <c r="B18" s="31"/>
      <c r="C18" s="37" t="s">
        <v>47</v>
      </c>
      <c r="D18" s="33"/>
      <c r="E18" s="33"/>
      <c r="F18" s="33"/>
      <c r="G18" s="33"/>
      <c r="H18" s="33" t="s">
        <v>5</v>
      </c>
      <c r="I18" s="40">
        <f>I4</f>
        <v>316000</v>
      </c>
      <c r="J18" s="40">
        <f t="shared" ref="J18:K18" si="5">J4</f>
        <v>253000</v>
      </c>
      <c r="K18" s="40">
        <f t="shared" si="5"/>
        <v>202000</v>
      </c>
      <c r="L18" s="40">
        <f t="shared" ref="L18" si="6">L4</f>
        <v>255000</v>
      </c>
      <c r="M18" s="33"/>
      <c r="N18" s="33"/>
      <c r="O18" s="33"/>
      <c r="P18" s="33"/>
      <c r="Q18" s="33"/>
      <c r="R18" s="33"/>
      <c r="S18" s="33"/>
      <c r="T18" s="33"/>
      <c r="U18" s="33"/>
      <c r="V18" s="36"/>
    </row>
    <row r="19" spans="2:22" x14ac:dyDescent="0.25">
      <c r="B19" s="31"/>
      <c r="C19" s="37" t="s">
        <v>5</v>
      </c>
      <c r="D19" s="33"/>
      <c r="E19" s="33"/>
      <c r="F19" s="33"/>
      <c r="G19" s="33"/>
      <c r="H19" s="33" t="s">
        <v>6</v>
      </c>
      <c r="I19" s="40">
        <f>I5-I4</f>
        <v>145200</v>
      </c>
      <c r="J19" s="40">
        <f t="shared" ref="J19:K19" si="7">J5-J4</f>
        <v>122000</v>
      </c>
      <c r="K19" s="40">
        <f t="shared" si="7"/>
        <v>89000</v>
      </c>
      <c r="L19" s="40">
        <f t="shared" ref="L19" si="8">L5-L4</f>
        <v>120366.66666666669</v>
      </c>
      <c r="M19" s="33"/>
      <c r="N19" s="33"/>
      <c r="O19" s="33"/>
      <c r="P19" s="33"/>
      <c r="Q19" s="33"/>
      <c r="R19" s="33"/>
      <c r="S19" s="33"/>
      <c r="T19" s="33"/>
      <c r="U19" s="33"/>
      <c r="V19" s="36"/>
    </row>
    <row r="20" spans="2:22" x14ac:dyDescent="0.25">
      <c r="B20" s="31"/>
      <c r="C20" s="37" t="s">
        <v>6</v>
      </c>
      <c r="D20" s="33"/>
      <c r="E20" s="33"/>
      <c r="F20" s="33"/>
      <c r="G20" s="33"/>
      <c r="H20" s="33" t="s">
        <v>7</v>
      </c>
      <c r="I20" s="40">
        <f t="shared" ref="I20:K20" si="9">I6-I5</f>
        <v>342500</v>
      </c>
      <c r="J20" s="40">
        <f t="shared" si="9"/>
        <v>290000</v>
      </c>
      <c r="K20" s="40">
        <f t="shared" si="9"/>
        <v>244000</v>
      </c>
      <c r="L20" s="40">
        <f t="shared" ref="L20" si="10">L6-L5</f>
        <v>291083.33333333331</v>
      </c>
      <c r="M20" s="33"/>
      <c r="N20" s="33"/>
      <c r="O20" s="33"/>
      <c r="P20" s="33"/>
      <c r="Q20" s="33"/>
      <c r="R20" s="33"/>
      <c r="S20" s="33"/>
      <c r="T20" s="33"/>
      <c r="U20" s="33"/>
      <c r="V20" s="36"/>
    </row>
    <row r="21" spans="2:22" x14ac:dyDescent="0.25">
      <c r="B21" s="31"/>
      <c r="C21" s="37" t="s">
        <v>7</v>
      </c>
      <c r="D21" s="33"/>
      <c r="E21" s="33"/>
      <c r="F21" s="33"/>
      <c r="G21" s="33"/>
      <c r="H21" s="33" t="s">
        <v>8</v>
      </c>
      <c r="I21" s="40">
        <f t="shared" ref="I21:K21" si="11">I7-I6</f>
        <v>147500</v>
      </c>
      <c r="J21" s="40">
        <f t="shared" si="11"/>
        <v>125000</v>
      </c>
      <c r="K21" s="40">
        <f t="shared" si="11"/>
        <v>99000</v>
      </c>
      <c r="L21" s="40">
        <f t="shared" ref="L21" si="12">L7-L6</f>
        <v>124416.66666666674</v>
      </c>
      <c r="M21" s="33"/>
      <c r="N21" s="33"/>
      <c r="O21" s="33"/>
      <c r="P21" s="33"/>
      <c r="Q21" s="33"/>
      <c r="R21" s="33"/>
      <c r="S21" s="33"/>
      <c r="T21" s="33"/>
      <c r="U21" s="33"/>
      <c r="V21" s="36"/>
    </row>
    <row r="22" spans="2:22" x14ac:dyDescent="0.25">
      <c r="B22" s="31"/>
      <c r="C22" s="37" t="s">
        <v>8</v>
      </c>
      <c r="D22" s="33"/>
      <c r="E22" s="33"/>
      <c r="F22" s="33"/>
      <c r="G22" s="33"/>
      <c r="H22" s="33" t="s">
        <v>4</v>
      </c>
      <c r="I22" s="40">
        <f t="shared" ref="I22:K22" si="13">I8-I7</f>
        <v>288000</v>
      </c>
      <c r="J22" s="40">
        <f t="shared" si="13"/>
        <v>260000</v>
      </c>
      <c r="K22" s="40">
        <f t="shared" si="13"/>
        <v>232000</v>
      </c>
      <c r="L22" s="40">
        <f t="shared" ref="L22" si="14">L8-L7</f>
        <v>260000</v>
      </c>
      <c r="M22" s="33"/>
      <c r="N22" s="33"/>
      <c r="O22" s="33"/>
      <c r="P22" s="33"/>
      <c r="Q22" s="33"/>
      <c r="R22" s="33"/>
      <c r="S22" s="33"/>
      <c r="T22" s="33"/>
      <c r="U22" s="33"/>
      <c r="V22" s="36"/>
    </row>
    <row r="23" spans="2:22" x14ac:dyDescent="0.25">
      <c r="B23" s="31"/>
      <c r="C23" s="37" t="s">
        <v>4</v>
      </c>
      <c r="D23" s="33"/>
      <c r="E23" s="33"/>
      <c r="F23" s="33"/>
      <c r="G23" s="33"/>
      <c r="H23" s="33" t="s">
        <v>9</v>
      </c>
      <c r="I23" s="40">
        <f t="shared" ref="I23:K23" si="15">I9-I8</f>
        <v>330000</v>
      </c>
      <c r="J23" s="40">
        <f t="shared" si="15"/>
        <v>285000</v>
      </c>
      <c r="K23" s="40">
        <f t="shared" si="15"/>
        <v>240000</v>
      </c>
      <c r="L23" s="40">
        <f t="shared" ref="L23" si="16">L9-L8</f>
        <v>285000</v>
      </c>
      <c r="M23" s="33"/>
      <c r="N23" s="33"/>
      <c r="O23" s="33"/>
      <c r="P23" s="33"/>
      <c r="Q23" s="33"/>
      <c r="R23" s="33"/>
      <c r="S23" s="33"/>
      <c r="T23" s="33"/>
      <c r="U23" s="33"/>
      <c r="V23" s="36"/>
    </row>
    <row r="24" spans="2:22" x14ac:dyDescent="0.25">
      <c r="B24" s="31"/>
      <c r="C24" s="37" t="s">
        <v>9</v>
      </c>
      <c r="D24" s="33"/>
      <c r="E24" s="33"/>
      <c r="F24" s="33"/>
      <c r="G24" s="33"/>
      <c r="H24" s="33" t="s">
        <v>10</v>
      </c>
      <c r="I24" s="40">
        <f t="shared" ref="I24:K24" si="17">I10-I9</f>
        <v>149000</v>
      </c>
      <c r="J24" s="40">
        <f t="shared" si="17"/>
        <v>125000</v>
      </c>
      <c r="K24" s="40">
        <f t="shared" si="17"/>
        <v>101000</v>
      </c>
      <c r="L24" s="40">
        <f t="shared" ref="L24" si="18">L10-L9</f>
        <v>125000</v>
      </c>
      <c r="M24" s="33"/>
      <c r="N24" s="33"/>
      <c r="O24" s="33"/>
      <c r="P24" s="33"/>
      <c r="Q24" s="33"/>
      <c r="R24" s="33"/>
      <c r="S24" s="33"/>
      <c r="T24" s="33"/>
      <c r="U24" s="33"/>
      <c r="V24" s="36"/>
    </row>
    <row r="25" spans="2:22" x14ac:dyDescent="0.25">
      <c r="B25" s="31"/>
      <c r="C25" s="37" t="s">
        <v>10</v>
      </c>
      <c r="D25" s="33"/>
      <c r="E25" s="33"/>
      <c r="F25" s="33"/>
      <c r="G25" s="33"/>
      <c r="H25" s="33" t="s">
        <v>11</v>
      </c>
      <c r="I25" s="40">
        <f t="shared" ref="I25:K25" si="19">I11-I10</f>
        <v>142000</v>
      </c>
      <c r="J25" s="40">
        <f t="shared" si="19"/>
        <v>131000</v>
      </c>
      <c r="K25" s="40">
        <f t="shared" si="19"/>
        <v>119000</v>
      </c>
      <c r="L25" s="40">
        <f t="shared" ref="L25" si="20">L11-L10</f>
        <v>130833.33333333326</v>
      </c>
      <c r="M25" s="33"/>
      <c r="N25" s="33"/>
      <c r="O25" s="33"/>
      <c r="P25" s="33"/>
      <c r="Q25" s="33"/>
      <c r="R25" s="33"/>
      <c r="S25" s="33"/>
      <c r="T25" s="33"/>
      <c r="U25" s="33"/>
      <c r="V25" s="36"/>
    </row>
    <row r="26" spans="2:22" x14ac:dyDescent="0.25">
      <c r="B26" s="31"/>
      <c r="C26" s="37" t="s">
        <v>11</v>
      </c>
      <c r="D26" s="33"/>
      <c r="E26" s="33"/>
      <c r="F26" s="33"/>
      <c r="G26" s="33"/>
      <c r="H26" s="33" t="s">
        <v>12</v>
      </c>
      <c r="I26" s="40">
        <f t="shared" ref="I26:K26" si="21">I12-I11</f>
        <v>189900</v>
      </c>
      <c r="J26" s="40">
        <f t="shared" si="21"/>
        <v>175000</v>
      </c>
      <c r="K26" s="40">
        <f t="shared" si="21"/>
        <v>145000</v>
      </c>
      <c r="L26" s="40">
        <f t="shared" ref="L26" si="22">L12-L11</f>
        <v>172483.33333333349</v>
      </c>
      <c r="M26" s="33"/>
      <c r="N26" s="33"/>
      <c r="O26" s="33"/>
      <c r="P26" s="33"/>
      <c r="Q26" s="33"/>
      <c r="R26" s="33"/>
      <c r="S26" s="33"/>
      <c r="T26" s="33"/>
      <c r="U26" s="33"/>
      <c r="V26" s="36"/>
    </row>
    <row r="27" spans="2:22" x14ac:dyDescent="0.25">
      <c r="B27" s="31"/>
      <c r="C27" s="37" t="s">
        <v>12</v>
      </c>
      <c r="D27" s="33"/>
      <c r="E27" s="33"/>
      <c r="F27" s="33"/>
      <c r="G27" s="33"/>
      <c r="H27" s="33" t="s">
        <v>13</v>
      </c>
      <c r="I27" s="40">
        <f t="shared" ref="I27:K27" si="23">I13-I12</f>
        <v>345700</v>
      </c>
      <c r="J27" s="40">
        <f t="shared" si="23"/>
        <v>324500</v>
      </c>
      <c r="K27" s="40">
        <f t="shared" si="23"/>
        <v>303900</v>
      </c>
      <c r="L27" s="40">
        <f t="shared" ref="L27" si="24">L13-L12</f>
        <v>324600</v>
      </c>
      <c r="M27" s="33"/>
      <c r="N27" s="33"/>
      <c r="O27" s="33"/>
      <c r="P27" s="33"/>
      <c r="Q27" s="33"/>
      <c r="R27" s="33"/>
      <c r="S27" s="33"/>
      <c r="T27" s="33"/>
      <c r="U27" s="33"/>
      <c r="V27" s="36"/>
    </row>
    <row r="28" spans="2:22" x14ac:dyDescent="0.25">
      <c r="B28" s="31"/>
      <c r="C28" s="37" t="s">
        <v>13</v>
      </c>
      <c r="D28" s="33"/>
      <c r="E28" s="33"/>
      <c r="F28" s="33"/>
      <c r="G28" s="33"/>
      <c r="H28" s="33" t="s">
        <v>14</v>
      </c>
      <c r="I28" s="40">
        <f t="shared" ref="I28:K28" si="25">I14-I13</f>
        <v>163500</v>
      </c>
      <c r="J28" s="40">
        <f t="shared" si="25"/>
        <v>146000</v>
      </c>
      <c r="K28" s="40">
        <f t="shared" si="25"/>
        <v>123000</v>
      </c>
      <c r="L28" s="40">
        <f t="shared" ref="L28" si="26">L14-L13</f>
        <v>145083.33333333349</v>
      </c>
      <c r="M28" s="33"/>
      <c r="N28" s="33"/>
      <c r="O28" s="33"/>
      <c r="P28" s="33"/>
      <c r="Q28" s="33"/>
      <c r="R28" s="33"/>
      <c r="S28" s="33"/>
      <c r="T28" s="33"/>
      <c r="U28" s="33"/>
      <c r="V28" s="36"/>
    </row>
    <row r="29" spans="2:22" x14ac:dyDescent="0.25">
      <c r="B29" s="31"/>
      <c r="C29" s="37" t="s">
        <v>14</v>
      </c>
      <c r="D29" s="33"/>
      <c r="E29" s="33"/>
      <c r="F29" s="33"/>
      <c r="G29" s="33"/>
      <c r="H29" s="33" t="s">
        <v>15</v>
      </c>
      <c r="I29" s="40">
        <f t="shared" ref="I29:K29" si="27">I15-I14</f>
        <v>302000</v>
      </c>
      <c r="J29" s="40">
        <f t="shared" si="27"/>
        <v>292400</v>
      </c>
      <c r="K29" s="40">
        <f t="shared" si="27"/>
        <v>278500</v>
      </c>
      <c r="L29" s="40">
        <f t="shared" ref="L29" si="28">L15-L14</f>
        <v>291683.33333333302</v>
      </c>
      <c r="M29" s="33"/>
      <c r="N29" s="33"/>
      <c r="O29" s="33"/>
      <c r="P29" s="33"/>
      <c r="Q29" s="33"/>
      <c r="R29" s="33"/>
      <c r="S29" s="33"/>
      <c r="T29" s="33"/>
      <c r="U29" s="33"/>
      <c r="V29" s="36"/>
    </row>
    <row r="30" spans="2:22" x14ac:dyDescent="0.25">
      <c r="B30" s="31"/>
      <c r="C30" s="42" t="s">
        <v>15</v>
      </c>
      <c r="D30" s="33"/>
      <c r="E30" s="33"/>
      <c r="F30" s="33"/>
      <c r="G30" s="33"/>
      <c r="H30" s="43"/>
      <c r="I30" s="40"/>
      <c r="J30" s="40"/>
      <c r="K30" s="40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6"/>
    </row>
    <row r="31" spans="2:22" ht="15.75" thickBot="1" x14ac:dyDescent="0.3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6"/>
    </row>
    <row r="32" spans="2:22" ht="15.75" thickTop="1" x14ac:dyDescent="0.25"/>
  </sheetData>
  <sortState ref="E5:E8">
    <sortCondition ref="E4"/>
  </sortState>
  <mergeCells count="1">
    <mergeCell ref="L2:M2"/>
  </mergeCells>
  <dataValidations count="1">
    <dataValidation type="list" allowBlank="1" showInputMessage="1" showErrorMessage="1" sqref="L2:M2">
      <formula1>LD_Categories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/>
  </sheetViews>
  <sheetFormatPr defaultRowHeight="15" x14ac:dyDescent="0.25"/>
  <sheetData>
    <row r="1" spans="1:19" x14ac:dyDescent="0.25">
      <c r="A1" t="s">
        <v>60</v>
      </c>
      <c r="B1" t="s">
        <v>61</v>
      </c>
      <c r="C1" t="s">
        <v>62</v>
      </c>
      <c r="D1" t="s">
        <v>63</v>
      </c>
      <c r="E1" t="s">
        <v>64</v>
      </c>
    </row>
    <row r="2" spans="1:19" x14ac:dyDescent="0.25">
      <c r="A2" t="s">
        <v>66</v>
      </c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t="s">
        <v>65</v>
      </c>
    </row>
    <row r="4" spans="1:19" ht="409.5" x14ac:dyDescent="0.25">
      <c r="A4" s="5" t="s">
        <v>74</v>
      </c>
    </row>
    <row r="5" spans="1:19" x14ac:dyDescent="0.25">
      <c r="A5" t="s">
        <v>52</v>
      </c>
    </row>
    <row r="6" spans="1:19" x14ac:dyDescent="0.25">
      <c r="A6" t="s">
        <v>51</v>
      </c>
    </row>
    <row r="8" spans="1:19" x14ac:dyDescent="0.25">
      <c r="A8" t="s">
        <v>54</v>
      </c>
    </row>
    <row r="11" spans="1:19" x14ac:dyDescent="0.25">
      <c r="A11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841D301-D6D6-466D-AE1A-BAE2396FF3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Revenue Forecast</vt:lpstr>
      <vt:lpstr>Dashboard</vt:lpstr>
      <vt:lpstr>Readme</vt:lpstr>
      <vt:lpstr>Calculations</vt:lpstr>
      <vt:lpstr>DB</vt:lpstr>
      <vt:lpstr>L_Categories</vt:lpstr>
      <vt:lpstr>L_Months</vt:lpstr>
      <vt:lpstr>LD_Categories</vt:lpstr>
      <vt:lpstr>LD_Months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 forecast</dc:title>
  <dc:creator>Kenan Çılman</dc:creator>
  <cp:keywords/>
  <cp:lastModifiedBy>Kenan Çılman</cp:lastModifiedBy>
  <dcterms:created xsi:type="dcterms:W3CDTF">2014-10-25T21:36:12Z</dcterms:created>
  <dcterms:modified xsi:type="dcterms:W3CDTF">2014-10-25T21:36:12Z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TC103701809990</vt:lpwstr>
  </property>
</Properties>
</file>